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theme/themeOverride4.xml" ContentType="application/vnd.openxmlformats-officedocument.themeOverride+xml"/>
  <Override PartName="/xl/charts/chart44.xml" ContentType="application/vnd.openxmlformats-officedocument.drawingml.chart+xml"/>
  <Override PartName="/xl/theme/themeOverride5.xml" ContentType="application/vnd.openxmlformats-officedocument.themeOverride+xml"/>
  <Override PartName="/xl/charts/chart45.xml" ContentType="application/vnd.openxmlformats-officedocument.drawingml.chart+xml"/>
  <Override PartName="/xl/theme/themeOverride6.xml" ContentType="application/vnd.openxmlformats-officedocument.themeOverride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theme/themeOverride7.xml" ContentType="application/vnd.openxmlformats-officedocument.themeOverride+xml"/>
  <Override PartName="/xl/charts/chart48.xml" ContentType="application/vnd.openxmlformats-officedocument.drawingml.chart+xml"/>
  <Override PartName="/xl/theme/themeOverride8.xml" ContentType="application/vnd.openxmlformats-officedocument.themeOverride+xml"/>
  <Override PartName="/xl/charts/chart49.xml" ContentType="application/vnd.openxmlformats-officedocument.drawingml.chart+xml"/>
  <Override PartName="/xl/theme/themeOverride9.xml" ContentType="application/vnd.openxmlformats-officedocument.themeOverride+xml"/>
  <Override PartName="/xl/charts/chart5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itxa tècnica" sheetId="2" r:id="rId1"/>
    <sheet name="Index" sheetId="4" r:id="rId2"/>
    <sheet name="Resum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definedNames>
    <definedName name="_xlnm.Print_Area" localSheetId="5">Comparativa!#REF!</definedName>
    <definedName name="_xlnm.Print_Area" localSheetId="2">Resum!$A$1:$S$66</definedName>
  </definedNames>
  <calcPr calcId="145621"/>
</workbook>
</file>

<file path=xl/calcChain.xml><?xml version="1.0" encoding="utf-8"?>
<calcChain xmlns="http://schemas.openxmlformats.org/spreadsheetml/2006/main">
  <c r="AB66" i="7" l="1"/>
  <c r="AB65" i="7"/>
  <c r="AB64" i="7"/>
  <c r="AB63" i="7"/>
  <c r="AA36" i="7"/>
  <c r="AA35" i="7"/>
  <c r="AA34" i="7"/>
  <c r="AA33" i="7"/>
  <c r="AA32" i="7"/>
  <c r="G11" i="1" l="1"/>
  <c r="J70" i="6" l="1"/>
  <c r="I70" i="6"/>
  <c r="G70" i="6"/>
  <c r="F70" i="6"/>
  <c r="D70" i="6"/>
  <c r="C70" i="6"/>
  <c r="J69" i="6"/>
  <c r="I69" i="6"/>
  <c r="G69" i="6"/>
  <c r="F69" i="6"/>
  <c r="D69" i="6"/>
  <c r="C69" i="6"/>
  <c r="J68" i="6"/>
  <c r="I68" i="6"/>
  <c r="G68" i="6"/>
  <c r="F68" i="6"/>
  <c r="D68" i="6"/>
  <c r="C68" i="6"/>
  <c r="J67" i="6"/>
  <c r="I67" i="6"/>
  <c r="G67" i="6"/>
  <c r="F67" i="6"/>
  <c r="D67" i="6"/>
  <c r="C67" i="6"/>
  <c r="J66" i="6"/>
  <c r="I66" i="6"/>
  <c r="G66" i="6"/>
  <c r="F66" i="6"/>
  <c r="D66" i="6"/>
  <c r="C66" i="6"/>
  <c r="K70" i="6"/>
  <c r="K69" i="6"/>
  <c r="K68" i="6"/>
  <c r="K67" i="6"/>
  <c r="K66" i="6"/>
  <c r="I64" i="6"/>
  <c r="H70" i="6"/>
  <c r="H69" i="6"/>
  <c r="H68" i="6"/>
  <c r="H67" i="6"/>
  <c r="H66" i="6"/>
  <c r="F64" i="6"/>
  <c r="E70" i="6"/>
  <c r="E69" i="6"/>
  <c r="E68" i="6"/>
  <c r="E67" i="6"/>
  <c r="E66" i="6"/>
  <c r="C64" i="6"/>
  <c r="O595" i="3" l="1"/>
  <c r="S192" i="1"/>
  <c r="S190" i="1"/>
  <c r="S191" i="1"/>
  <c r="O190" i="1"/>
  <c r="O191" i="1"/>
  <c r="O192" i="1"/>
  <c r="M190" i="1"/>
  <c r="M191" i="1"/>
  <c r="M192" i="1"/>
  <c r="K190" i="1"/>
  <c r="K191" i="1"/>
  <c r="K192" i="1"/>
  <c r="I190" i="1"/>
  <c r="I191" i="1"/>
  <c r="I192" i="1"/>
  <c r="G190" i="1"/>
  <c r="G191" i="1"/>
  <c r="G192" i="1"/>
  <c r="E190" i="1"/>
  <c r="E191" i="1"/>
  <c r="E192" i="1"/>
  <c r="C190" i="1"/>
  <c r="C191" i="1"/>
  <c r="C192" i="1"/>
  <c r="Y655" i="3" l="1"/>
  <c r="W655" i="3"/>
  <c r="V655" i="3"/>
  <c r="T655" i="3"/>
  <c r="X654" i="3"/>
  <c r="W654" i="3"/>
  <c r="V654" i="3"/>
  <c r="U654" i="3"/>
  <c r="T654" i="3"/>
  <c r="R654" i="3"/>
  <c r="Q654" i="3"/>
  <c r="P654" i="3"/>
  <c r="O654" i="3"/>
  <c r="N654" i="3"/>
  <c r="H12" i="1" l="1"/>
  <c r="H13" i="1"/>
  <c r="H14" i="1"/>
  <c r="H11" i="1"/>
  <c r="H15" i="1" l="1"/>
  <c r="I11" i="1" s="1"/>
  <c r="I14" i="1"/>
  <c r="G12" i="1"/>
  <c r="G13" i="1"/>
  <c r="G14" i="1"/>
  <c r="F15" i="1"/>
  <c r="G15" i="1" s="1"/>
  <c r="I12" i="1" l="1"/>
  <c r="I13" i="1"/>
  <c r="E37" i="2"/>
  <c r="G37" i="2" s="1"/>
  <c r="D37" i="2"/>
  <c r="G36" i="2"/>
  <c r="F36" i="2"/>
  <c r="G35" i="2"/>
  <c r="F35" i="2"/>
  <c r="G34" i="2"/>
  <c r="F34" i="2"/>
  <c r="G33" i="2"/>
  <c r="F33" i="2"/>
  <c r="F37" i="2" l="1"/>
  <c r="S189" i="1" l="1"/>
  <c r="E189" i="1"/>
  <c r="I189" i="1"/>
  <c r="C189" i="1"/>
  <c r="O189" i="1"/>
  <c r="M189" i="1"/>
  <c r="G189" i="1"/>
  <c r="K189" i="1"/>
</calcChain>
</file>

<file path=xl/sharedStrings.xml><?xml version="1.0" encoding="utf-8"?>
<sst xmlns="http://schemas.openxmlformats.org/spreadsheetml/2006/main" count="1836" uniqueCount="533">
  <si>
    <t>POBLACIÓ, MOSTRA I GÈNERE</t>
  </si>
  <si>
    <t>Gènere</t>
  </si>
  <si>
    <t>Dona</t>
  </si>
  <si>
    <t>Home</t>
  </si>
  <si>
    <t>Respostes</t>
  </si>
  <si>
    <t>%</t>
  </si>
  <si>
    <t>ENGINYERIA AERONÀUTICA</t>
  </si>
  <si>
    <t>ENGINYERIA EN AUTOMÀTICA I ELECTRÒNICA INDUSTRIAL</t>
  </si>
  <si>
    <t>ENGINYERIA EN ORGANITZACIÓ INDUSTRIAL</t>
  </si>
  <si>
    <t>ENGINYERIA INDUSTRIAL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</si>
  <si>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</si>
  <si>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</si>
  <si>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</si>
  <si>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</si>
  <si>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</si>
  <si>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</si>
  <si>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</si>
  <si>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</si>
  <si>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</si>
  <si>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</si>
  <si>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</si>
  <si>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</si>
  <si>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</si>
  <si>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</si>
  <si>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</si>
  <si>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</si>
  <si>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</si>
  <si>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</si>
  <si>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</si>
  <si>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</si>
  <si>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</si>
  <si>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</si>
  <si>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</si>
  <si>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</si>
  <si>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</si>
  <si>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</si>
  <si>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</si>
  <si>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</si>
  <si>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</si>
  <si>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</si>
  <si>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</si>
  <si>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</si>
  <si>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</si>
  <si>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</si>
  <si>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</si>
  <si>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</si>
  <si>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</si>
  <si>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</si>
  <si>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</si>
  <si>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</si>
  <si>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</si>
  <si>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</si>
  <si>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</si>
  <si>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</si>
  <si>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Sí (funcions pròpies)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</si>
  <si>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</si>
  <si>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</si>
  <si>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</si>
  <si>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</si>
  <si>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</si>
  <si>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</si>
  <si>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</si>
  <si>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</si>
  <si>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</si>
  <si>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</si>
  <si>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</si>
  <si>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</si>
  <si>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</si>
  <si>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</si>
  <si>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</si>
  <si>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</si>
  <si>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</si>
  <si>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</si>
  <si>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</si>
  <si>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</si>
  <si>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</si>
  <si>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</si>
  <si>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</si>
  <si>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</si>
  <si>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</si>
  <si>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</si>
  <si>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</si>
  <si>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</si>
  <si>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</si>
  <si>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</si>
  <si>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</si>
  <si>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</si>
  <si>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</si>
  <si>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</si>
  <si>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</si>
  <si>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</si>
  <si>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</si>
  <si>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</si>
  <si>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</si>
  <si>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</si>
  <si>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</si>
  <si>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</si>
  <si>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</si>
  <si>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</si>
  <si>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</si>
  <si>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</si>
  <si>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</si>
  <si>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</si>
  <si>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</si>
  <si>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</si>
  <si>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</si>
  <si>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</si>
  <si>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</si>
  <si>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</si>
  <si>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</si>
  <si>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</si>
  <si>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</si>
  <si>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</si>
  <si>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</si>
  <si>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</si>
  <si>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</si>
  <si>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</si>
  <si>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</si>
  <si>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</si>
  <si>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</si>
  <si>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</si>
  <si>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</si>
  <si>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</si>
  <si>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</si>
  <si>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</si>
  <si>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</si>
  <si>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</si>
  <si>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</si>
  <si>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</si>
  <si>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</si>
  <si>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</si>
  <si>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</si>
  <si>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</si>
  <si>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</si>
  <si>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</si>
  <si>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</si>
  <si>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</si>
  <si>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</si>
  <si>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</si>
  <si>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</si>
  <si>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</si>
  <si>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</si>
  <si>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</si>
  <si>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</si>
  <si>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</si>
  <si>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</si>
  <si>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</si>
  <si>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</si>
  <si>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</si>
  <si>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</si>
  <si>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</si>
  <si>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</si>
  <si>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</si>
  <si>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</si>
  <si>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</si>
  <si>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</si>
  <si>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</si>
  <si>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</si>
  <si>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</si>
  <si>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</si>
  <si>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</si>
  <si>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</si>
  <si>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</si>
  <si>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</si>
  <si>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</si>
  <si>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</si>
  <si>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</si>
  <si>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</si>
  <si>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Habilitats de documentació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</si>
  <si>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</si>
  <si>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</si>
  <si>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</si>
  <si>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</si>
  <si>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</si>
  <si>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</si>
  <si>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Solució de problemes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</si>
  <si>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</si>
  <si>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</si>
  <si>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</si>
  <si>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</si>
  <si>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</si>
  <si>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</si>
  <si>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</si>
  <si>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</si>
  <si>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</si>
  <si>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</si>
  <si>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</si>
  <si>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</si>
  <si>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</si>
  <si>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</si>
  <si>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</si>
  <si>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</si>
  <si>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</si>
  <si>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</si>
  <si>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</si>
  <si>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</si>
  <si>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</si>
  <si>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</si>
  <si>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</si>
  <si>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</si>
  <si>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</si>
  <si>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</si>
  <si>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</si>
  <si>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</si>
  <si>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</si>
  <si>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</si>
  <si>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</si>
  <si>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</si>
  <si>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</si>
  <si>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</si>
  <si>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</si>
  <si>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</si>
  <si>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</si>
  <si>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</si>
  <si>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</si>
  <si>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</si>
  <si>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</si>
  <si>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</si>
  <si>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</si>
  <si>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</si>
  <si>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</si>
  <si>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</si>
  <si>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</si>
  <si>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</si>
  <si>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</si>
  <si>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</si>
  <si>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</si>
  <si>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</si>
  <si>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</si>
  <si>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</si>
  <si>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</si>
  <si>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</si>
  <si>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</si>
  <si>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</si>
  <si>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</si>
  <si>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</si>
  <si>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</si>
  <si>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</si>
  <si>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</si>
  <si>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</si>
  <si>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ELEVATS QUE ELS PARES</t>
  </si>
  <si>
    <t>ESCOLA TÈCNICA SUPERIOR D'ENGINYERIES INDUSTRIAL I AERONÀUTICA DE TERRASSA</t>
  </si>
  <si>
    <t>FITXA TÈCNICA</t>
  </si>
  <si>
    <t>EDICIÓ 2014</t>
  </si>
  <si>
    <t>Població</t>
  </si>
  <si>
    <t>Persones titulades de la promoció del 2009 (curs 2009-2010)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</si>
  <si>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</si>
  <si>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</si>
  <si>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</si>
  <si>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</si>
  <si>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</si>
  <si>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</si>
  <si>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</si>
  <si>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>L’estudi s’ha dut a terme entre el 15 de gener i el 28 de març de 2014.</t>
  </si>
  <si>
    <t xml:space="preserve">Nom del Centre:  </t>
  </si>
  <si>
    <t xml:space="preserve">Titulacions: </t>
  </si>
  <si>
    <t>Enginyeria en Automàtica i Electrònica Industrial</t>
  </si>
  <si>
    <t>Enginyeria en Organització Industrial</t>
  </si>
  <si>
    <t>Enginyeria Industrial</t>
  </si>
  <si>
    <t>CARACTERÍSTIQUES TÈCNIQUES</t>
  </si>
  <si>
    <t>Mostra</t>
  </si>
  <si>
    <t>% Resp.</t>
  </si>
  <si>
    <t>Err.Mostral</t>
  </si>
  <si>
    <t>Eng. Automàtica i Electrònica Industrial</t>
  </si>
  <si>
    <t>Eng. Organització Industrial</t>
  </si>
  <si>
    <t>Eng. Aeronàutica</t>
  </si>
  <si>
    <t>Eng. Industrial</t>
  </si>
  <si>
    <t>TOTAL ETSEIAT</t>
  </si>
  <si>
    <t>1. PERFIL ENSENYAMENT</t>
  </si>
  <si>
    <t>TITULATS ANY ACADÈMIC 2009-2010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</si>
  <si>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</si>
  <si>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</si>
  <si>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</si>
  <si>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</si>
  <si>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</si>
  <si>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</si>
  <si>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</si>
  <si>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</si>
  <si>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</si>
  <si>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</si>
  <si>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</si>
  <si>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</si>
  <si>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Any actual</t>
  </si>
  <si>
    <t>Fa 1 any</t>
  </si>
  <si>
    <t>Fa 2 anys</t>
  </si>
  <si>
    <t>Fa 3 anys</t>
  </si>
  <si>
    <t>Fa més de 3 anys</t>
  </si>
  <si>
    <t>Any d’inici de la feina actual</t>
  </si>
  <si>
    <t>POBLACIÓ I MOSTRA</t>
  </si>
  <si>
    <t>GÈNERE</t>
  </si>
  <si>
    <t>LA FEINA ACTUAL ES LA PRIMERA</t>
  </si>
  <si>
    <t>TEMPS DEDICAT A TROBAR LA PRIMERA FEINA</t>
  </si>
  <si>
    <t>ANY INICI DE LA FEINA ACTUAL</t>
  </si>
  <si>
    <t>JORNADA LABORAL: TEMPS COMPLET</t>
  </si>
  <si>
    <t>ÀMBIT DE L'EMPRESA</t>
  </si>
  <si>
    <t>UBICACIÓ DE LA FEINA</t>
  </si>
  <si>
    <t>GUANYS ANUALS BRUTS</t>
  </si>
  <si>
    <t>FACTORS DE CONTRACTACIÓ (MITJANA)</t>
  </si>
  <si>
    <t>SATISFACCIÓ AMB LA FEINA ACTUAL (MITJANA)</t>
  </si>
  <si>
    <t>Aturats</t>
  </si>
  <si>
    <t>Inactius</t>
  </si>
  <si>
    <t>TEMPS DE RECERCA DE FEINA (ATURATS)</t>
  </si>
  <si>
    <t>NÚMERO DE FEINES REBUTJADES</t>
  </si>
  <si>
    <t>SATISFACCIÓ AMB UPC/TITULACIÓ</t>
  </si>
  <si>
    <t>Repetirien la carrera</t>
  </si>
  <si>
    <t>Repetirien la universitat</t>
  </si>
  <si>
    <t>CONTINUACIÓ AMB ELS ESTUDIS</t>
  </si>
  <si>
    <t>NOTA DE L' EXPEDIENT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</si>
  <si>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</si>
  <si>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</si>
  <si>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</si>
  <si>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</si>
  <si>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</si>
  <si>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</si>
  <si>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NIVELL D'ESTUDIS SUPERIORS ALS PARES</t>
  </si>
  <si>
    <t>Requisits desglosat</t>
  </si>
  <si>
    <t>Funcions no pròpies</t>
  </si>
  <si>
    <t>Funcions pròpies</t>
  </si>
  <si>
    <t>Nota: Recull les respostes dels titulats amb contracte temporal</t>
  </si>
  <si>
    <t>4. FORMACIÓ CONTINUADA I MOBILITAT</t>
  </si>
  <si>
    <t>Cursos espec.</t>
  </si>
  <si>
    <t>Llicenciatura</t>
  </si>
  <si>
    <t>Postgrau/màster</t>
  </si>
  <si>
    <t>Doctorat</t>
  </si>
  <si>
    <t>Durant els estudis</t>
  </si>
  <si>
    <t>Laboralment</t>
  </si>
  <si>
    <t>NIVELL I ADEQUACI�A LES COMPET�CIES</t>
  </si>
  <si>
    <t>Formació teòrica (nivell - adequació)</t>
  </si>
  <si>
    <t>Documentació</t>
  </si>
  <si>
    <t>Solució de prombles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</si>
  <si>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</si>
  <si>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</si>
  <si>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</si>
  <si>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</si>
  <si>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</si>
  <si>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</si>
  <si>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</si>
  <si>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</si>
  <si>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</si>
  <si>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</si>
  <si>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</si>
  <si>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</si>
  <si>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</si>
  <si>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</si>
  <si>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</si>
  <si>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</si>
  <si>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</si>
  <si>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</si>
  <si>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</si>
  <si>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</si>
  <si>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</si>
  <si>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</si>
  <si>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</si>
  <si>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</si>
  <si>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</si>
  <si>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</si>
  <si>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</si>
  <si>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</si>
  <si>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</si>
  <si>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</si>
  <si>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</si>
  <si>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</si>
  <si>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</si>
  <si>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</si>
  <si>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</si>
  <si>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</si>
  <si>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</si>
  <si>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</si>
  <si>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</si>
  <si>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</si>
  <si>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EVOLUCIÓ DE L' ESTATUS D'INSERCIÓ</t>
  </si>
  <si>
    <t xml:space="preserve">EVOLUCIÓ DE TEMPS D'INSERCIÓ A LA PRIMERA FEINA </t>
  </si>
  <si>
    <t xml:space="preserve">REQUISITS PER A LA FEINA ACTUAL </t>
  </si>
  <si>
    <t>Nota: Sou brut anual</t>
  </si>
  <si>
    <t xml:space="preserve">         </t>
  </si>
  <si>
    <t xml:space="preserve">TEMPS DE RECERCA DE FEINA (només pels aturats) </t>
  </si>
  <si>
    <t>TITULATS ANY ACADÈMIC 2006-2007</t>
  </si>
  <si>
    <t>TAULES COMPARATIVES</t>
  </si>
  <si>
    <t>SI      1998</t>
  </si>
  <si>
    <t>No ha treballat mai</t>
  </si>
  <si>
    <t>Aturat</t>
  </si>
  <si>
    <t>Ocupat</t>
  </si>
  <si>
    <t>EOI</t>
  </si>
  <si>
    <t>EAE</t>
  </si>
  <si>
    <t>EI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</si>
  <si>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</si>
  <si>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</si>
  <si>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</si>
  <si>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</si>
  <si>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</si>
  <si>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</si>
  <si>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</si>
  <si>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</si>
  <si>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</si>
  <si>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</si>
  <si>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</si>
  <si>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</si>
  <si>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</si>
  <si>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</si>
  <si>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</si>
  <si>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</si>
  <si>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COTNRACTE</t>
  </si>
  <si>
    <t>SENSE CONTRACTE</t>
  </si>
  <si>
    <t>NS/NC</t>
  </si>
  <si>
    <t>Menys 
9.000 €</t>
  </si>
  <si>
    <t>9.000 €
12.000 €</t>
  </si>
  <si>
    <t>12.000 €
15.000 €</t>
  </si>
  <si>
    <t>15.000 €
18.000 €</t>
  </si>
  <si>
    <t>18.000 €
24.000 €</t>
  </si>
  <si>
    <t>24.000 €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</si>
  <si>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</si>
  <si>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</si>
  <si>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</si>
  <si>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</si>
  <si>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</si>
  <si>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</si>
  <si>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</si>
  <si>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</si>
  <si>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</si>
  <si>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</si>
  <si>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</si>
  <si>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</si>
  <si>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</si>
  <si>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ENG. EN ORGANITZACIÓ INDUSTRIAL</t>
  </si>
  <si>
    <t>ENG. EN AUT. I ELECTRÒNICA INDUSTRIAL</t>
  </si>
  <si>
    <t>ENG. INDUSTRIAL</t>
  </si>
  <si>
    <t>*En l'any 2014 no hi ha aturats en Eng. En Aut. i Electrónica Industrial.</t>
  </si>
  <si>
    <t>Comparativa de l'evolució de titulats (Edició 2008/2011/2014)</t>
  </si>
  <si>
    <t xml:space="preserve">        Enllaç als gràfics (totes les edicions)</t>
  </si>
  <si>
    <t xml:space="preserve">        Enllaç a les taules (edició 2014)</t>
  </si>
  <si>
    <t xml:space="preserve">        Enllaç als gràfics (edició 2014) </t>
  </si>
  <si>
    <t>PRINCIPALS INDICADORS</t>
  </si>
  <si>
    <t/>
  </si>
  <si>
    <t>Nom de la titulació</t>
  </si>
  <si>
    <t>TITULATS QUE TROBEN FEINA</t>
  </si>
  <si>
    <t>REQUISITS PER LA FEINA</t>
  </si>
  <si>
    <t>Ocupats</t>
  </si>
  <si>
    <t>Les funcions són les pròpies del nivell de titulació exigit?</t>
  </si>
  <si>
    <t>No aplica</t>
  </si>
  <si>
    <t>Ns/Nc</t>
  </si>
  <si>
    <t>% del N total de subtabla</t>
  </si>
  <si>
    <t>Titulació específica I funcions pròpies</t>
  </si>
  <si>
    <t>FORMACIÓ GLOBAL REBUDA</t>
  </si>
  <si>
    <t>1 - Gens important (no influent)</t>
  </si>
  <si>
    <t>2</t>
  </si>
  <si>
    <t>3</t>
  </si>
  <si>
    <t>4 - Valoració intermèdia</t>
  </si>
  <si>
    <t>5</t>
  </si>
  <si>
    <t>6</t>
  </si>
  <si>
    <t>7 - Molt important (molt influent)</t>
  </si>
  <si>
    <t>Media</t>
  </si>
  <si>
    <t>SATISFACCIÓ</t>
  </si>
  <si>
    <t>% del N de fila</t>
  </si>
  <si>
    <t>Recuento</t>
  </si>
  <si>
    <t xml:space="preserve"> </t>
  </si>
  <si>
    <t>5.00</t>
  </si>
  <si>
    <t>1.80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</si>
  <si>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</si>
  <si>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</si>
  <si>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</si>
  <si>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</si>
  <si>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</si>
  <si>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</si>
  <si>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</si>
  <si>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</si>
  <si>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</si>
  <si>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</si>
  <si>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</si>
  <si>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</si>
  <si>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</si>
  <si>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</si>
  <si>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</si>
  <si>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</si>
  <si>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</si>
  <si>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</si>
  <si>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</si>
  <si>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</si>
  <si>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</si>
  <si>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</si>
  <si>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</si>
  <si>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</si>
  <si>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</si>
  <si>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</si>
  <si>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</si>
  <si>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</si>
  <si>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</si>
  <si>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 xml:space="preserve">Aturats </t>
  </si>
  <si>
    <t xml:space="preserve">Inactiu </t>
  </si>
  <si>
    <t>1.00</t>
  </si>
  <si>
    <t>.</t>
  </si>
  <si>
    <t>4.00</t>
  </si>
  <si>
    <t>6.00</t>
  </si>
  <si>
    <t>2.00</t>
  </si>
  <si>
    <t>2.33</t>
  </si>
  <si>
    <t>1.53</t>
  </si>
  <si>
    <t>2.31</t>
  </si>
  <si>
    <t>4.33</t>
  </si>
  <si>
    <t>2.89</t>
  </si>
  <si>
    <t>3.06</t>
  </si>
  <si>
    <t>3.33</t>
  </si>
  <si>
    <t>2.52</t>
  </si>
  <si>
    <t>3.00</t>
  </si>
  <si>
    <t>2.67</t>
  </si>
  <si>
    <t>2.65</t>
  </si>
  <si>
    <t>4.67</t>
  </si>
  <si>
    <t>3.67</t>
  </si>
  <si>
    <t>2.08</t>
  </si>
  <si>
    <t>1.73</t>
  </si>
  <si>
    <t>2.86</t>
  </si>
  <si>
    <t>1.86</t>
  </si>
  <si>
    <t>2.34</t>
  </si>
  <si>
    <t>4.43</t>
  </si>
  <si>
    <t>2.15</t>
  </si>
  <si>
    <t>4.86</t>
  </si>
  <si>
    <t>2.19</t>
  </si>
  <si>
    <t>3.29</t>
  </si>
  <si>
    <t>2.57</t>
  </si>
  <si>
    <t>1.57</t>
  </si>
  <si>
    <t>2.71</t>
  </si>
  <si>
    <t>1.70</t>
  </si>
  <si>
    <t>3.14</t>
  </si>
  <si>
    <t>1.35</t>
  </si>
  <si>
    <t xml:space="preserve">* Només contesten els graduats que treballen actualment o que han treballat </t>
  </si>
  <si>
    <t>VIA D'ACCÉS</t>
  </si>
  <si>
    <t>Només contesten els autònoms</t>
  </si>
  <si>
    <t>No contesten els becaris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</si>
  <si>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</si>
  <si>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</si>
  <si>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</si>
  <si>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</si>
  <si>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</si>
  <si>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</si>
  <si>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Jornada de treball a temps complet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</si>
</sst>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0"/>
    <numFmt numFmtId="165" formatCode="###0.0%"/>
    <numFmt numFmtId="166" formatCode="####.0%"/>
    <numFmt numFmtId="167" formatCode="#,###.00"/>
    <numFmt numFmtId="168" formatCode="0.0%"/>
    <numFmt numFmtId="169" formatCode="###0.00"/>
    <numFmt numFmtId="170" formatCode="####.00"/>
  </numFmts>
  <fonts count="67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.3"/>
      <color rgb="FF6699CC"/>
      <name val="Arial"/>
      <family val="2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  <font>
      <b/>
      <sz val="9"/>
      <color theme="0"/>
      <name val="Arial Bold"/>
    </font>
    <font>
      <b/>
      <sz val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 Bold"/>
    </font>
    <font>
      <sz val="11"/>
      <color theme="2"/>
      <name val="Calibri"/>
      <family val="2"/>
      <scheme val="minor"/>
    </font>
    <font>
      <sz val="9"/>
      <color theme="2"/>
      <name val="Arial"/>
      <family val="2"/>
    </font>
    <font>
      <sz val="10"/>
      <color theme="0"/>
      <name val="Arial"/>
      <family val="2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38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</borders>
  <cellStyleXfs count="6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3" applyNumberFormat="0" applyFill="0" applyAlignment="0" applyProtection="0"/>
    <xf numFmtId="0" fontId="6" fillId="0" borderId="24" applyNumberFormat="0" applyFill="0" applyAlignment="0" applyProtection="0"/>
    <xf numFmtId="0" fontId="7" fillId="3" borderId="25" applyNumberFormat="0" applyAlignment="0" applyProtection="0"/>
    <xf numFmtId="0" fontId="10" fillId="4" borderId="0" applyNumberFormat="0" applyBorder="0" applyAlignment="0" applyProtection="0"/>
    <xf numFmtId="0" fontId="27" fillId="2" borderId="1"/>
    <xf numFmtId="0" fontId="27" fillId="2" borderId="1"/>
    <xf numFmtId="0" fontId="38" fillId="2" borderId="1"/>
    <xf numFmtId="0" fontId="10" fillId="4" borderId="1" applyNumberFormat="0" applyBorder="0" applyAlignment="0" applyProtection="0"/>
    <xf numFmtId="0" fontId="4" fillId="2" borderId="1"/>
    <xf numFmtId="0" fontId="6" fillId="2" borderId="24" applyNumberFormat="0" applyFill="0" applyAlignment="0" applyProtection="0"/>
    <xf numFmtId="0" fontId="5" fillId="2" borderId="23" applyNumberFormat="0" applyFill="0" applyAlignment="0" applyProtection="0"/>
    <xf numFmtId="0" fontId="6" fillId="2" borderId="1" applyNumberFormat="0" applyFill="0" applyBorder="0" applyAlignment="0" applyProtection="0"/>
    <xf numFmtId="44" fontId="27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27" fillId="2" borderId="1"/>
    <xf numFmtId="43" fontId="4" fillId="2" borderId="1" applyFont="0" applyFill="0" applyBorder="0" applyAlignment="0" applyProtection="0"/>
  </cellStyleXfs>
  <cellXfs count="441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3" xfId="16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 wrapText="1"/>
    </xf>
    <xf numFmtId="164" fontId="3" fillId="2" borderId="14" xfId="18" applyNumberFormat="1" applyFont="1" applyFill="1" applyBorder="1" applyAlignment="1">
      <alignment horizontal="right" vertical="center"/>
    </xf>
    <xf numFmtId="165" fontId="3" fillId="2" borderId="15" xfId="19" applyNumberFormat="1" applyFont="1" applyFill="1" applyBorder="1" applyAlignment="1">
      <alignment horizontal="right" vertical="center"/>
    </xf>
    <xf numFmtId="164" fontId="3" fillId="2" borderId="15" xfId="20" applyNumberFormat="1" applyFont="1" applyFill="1" applyBorder="1" applyAlignment="1">
      <alignment horizontal="right" vertical="center"/>
    </xf>
    <xf numFmtId="165" fontId="3" fillId="2" borderId="16" xfId="21" applyNumberFormat="1" applyFont="1" applyFill="1" applyBorder="1" applyAlignment="1">
      <alignment horizontal="right" vertical="center"/>
    </xf>
    <xf numFmtId="164" fontId="3" fillId="2" borderId="17" xfId="22" applyNumberFormat="1" applyFont="1" applyFill="1" applyBorder="1" applyAlignment="1">
      <alignment horizontal="right" vertical="center"/>
    </xf>
    <xf numFmtId="165" fontId="3" fillId="2" borderId="18" xfId="23" applyNumberFormat="1" applyFont="1" applyFill="1" applyBorder="1" applyAlignment="1">
      <alignment horizontal="right" vertical="center"/>
    </xf>
    <xf numFmtId="164" fontId="3" fillId="2" borderId="18" xfId="24" applyNumberFormat="1" applyFont="1" applyFill="1" applyBorder="1" applyAlignment="1">
      <alignment horizontal="right" vertical="center"/>
    </xf>
    <xf numFmtId="165" fontId="3" fillId="2" borderId="19" xfId="25" applyNumberFormat="1" applyFont="1" applyFill="1" applyBorder="1" applyAlignment="1">
      <alignment horizontal="right" vertical="center"/>
    </xf>
    <xf numFmtId="164" fontId="3" fillId="2" borderId="20" xfId="26" applyNumberFormat="1" applyFont="1" applyFill="1" applyBorder="1" applyAlignment="1">
      <alignment horizontal="right" vertical="center"/>
    </xf>
    <xf numFmtId="165" fontId="3" fillId="2" borderId="21" xfId="27" applyNumberFormat="1" applyFont="1" applyFill="1" applyBorder="1" applyAlignment="1">
      <alignment horizontal="right" vertical="center"/>
    </xf>
    <xf numFmtId="164" fontId="3" fillId="2" borderId="21" xfId="28" applyNumberFormat="1" applyFont="1" applyFill="1" applyBorder="1" applyAlignment="1">
      <alignment horizontal="right" vertical="center"/>
    </xf>
    <xf numFmtId="165" fontId="3" fillId="2" borderId="22" xfId="29" applyNumberFormat="1" applyFont="1" applyFill="1" applyBorder="1" applyAlignment="1">
      <alignment horizontal="right" vertical="center"/>
    </xf>
    <xf numFmtId="166" fontId="3" fillId="2" borderId="22" xfId="30" applyNumberFormat="1" applyFont="1" applyFill="1" applyBorder="1" applyAlignment="1">
      <alignment horizontal="right" vertical="center"/>
    </xf>
    <xf numFmtId="166" fontId="3" fillId="2" borderId="21" xfId="33" applyNumberFormat="1" applyFont="1" applyFill="1" applyBorder="1" applyAlignment="1">
      <alignment horizontal="right" vertical="center"/>
    </xf>
    <xf numFmtId="4" fontId="3" fillId="2" borderId="15" xfId="34" applyNumberFormat="1" applyFont="1" applyFill="1" applyBorder="1" applyAlignment="1">
      <alignment horizontal="right" vertical="center"/>
    </xf>
    <xf numFmtId="4" fontId="3" fillId="2" borderId="18" xfId="36" applyNumberFormat="1" applyFont="1" applyFill="1" applyBorder="1" applyAlignment="1">
      <alignment horizontal="right" vertical="center"/>
    </xf>
    <xf numFmtId="4" fontId="3" fillId="2" borderId="19" xfId="37" applyNumberFormat="1" applyFont="1" applyFill="1" applyBorder="1" applyAlignment="1">
      <alignment horizontal="right" vertical="center"/>
    </xf>
    <xf numFmtId="4" fontId="3" fillId="2" borderId="21" xfId="38" applyNumberFormat="1" applyFont="1" applyFill="1" applyBorder="1" applyAlignment="1">
      <alignment horizontal="right" vertical="center"/>
    </xf>
    <xf numFmtId="4" fontId="3" fillId="2" borderId="22" xfId="39" applyNumberFormat="1" applyFont="1" applyFill="1" applyBorder="1" applyAlignment="1">
      <alignment horizontal="right" vertical="center"/>
    </xf>
    <xf numFmtId="0" fontId="3" fillId="2" borderId="15" xfId="44" applyFont="1" applyFill="1" applyBorder="1" applyAlignment="1">
      <alignment horizontal="right" vertical="center"/>
    </xf>
    <xf numFmtId="0" fontId="3" fillId="2" borderId="16" xfId="45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5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5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0" borderId="0" xfId="0" applyFont="1"/>
    <xf numFmtId="0" fontId="19" fillId="2" borderId="26" xfId="0" applyFont="1" applyFill="1" applyBorder="1"/>
    <xf numFmtId="0" fontId="17" fillId="2" borderId="26" xfId="0" applyFont="1" applyFill="1" applyBorder="1"/>
    <xf numFmtId="0" fontId="0" fillId="0" borderId="26" xfId="0" applyBorder="1"/>
    <xf numFmtId="0" fontId="19" fillId="2" borderId="0" xfId="0" applyFont="1" applyFill="1"/>
    <xf numFmtId="0" fontId="7" fillId="8" borderId="27" xfId="51" applyFill="1" applyBorder="1" applyAlignment="1">
      <alignment horizontal="center"/>
    </xf>
    <xf numFmtId="0" fontId="20" fillId="8" borderId="27" xfId="51" applyFont="1" applyFill="1" applyBorder="1" applyAlignment="1">
      <alignment horizontal="center"/>
    </xf>
    <xf numFmtId="0" fontId="0" fillId="0" borderId="0" xfId="0" applyAlignment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8" fontId="0" fillId="0" borderId="31" xfId="48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8" fontId="0" fillId="0" borderId="34" xfId="48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68" fontId="9" fillId="0" borderId="39" xfId="48" applyNumberFormat="1" applyFont="1" applyBorder="1" applyAlignment="1">
      <alignment horizontal="center" vertical="center"/>
    </xf>
    <xf numFmtId="168" fontId="9" fillId="0" borderId="40" xfId="48" applyNumberFormat="1" applyFont="1" applyBorder="1" applyAlignment="1">
      <alignment horizontal="center" vertical="center"/>
    </xf>
    <xf numFmtId="0" fontId="12" fillId="5" borderId="41" xfId="50" applyFont="1" applyFill="1" applyBorder="1" applyAlignment="1">
      <alignment vertical="center"/>
    </xf>
    <xf numFmtId="0" fontId="23" fillId="9" borderId="42" xfId="52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4" fillId="9" borderId="1" xfId="52" applyFont="1" applyFill="1" applyBorder="1"/>
    <xf numFmtId="0" fontId="25" fillId="5" borderId="0" xfId="0" applyFont="1" applyFill="1" applyAlignment="1">
      <alignment vertical="center"/>
    </xf>
    <xf numFmtId="0" fontId="2" fillId="2" borderId="1" xfId="2" applyFont="1" applyFill="1" applyBorder="1" applyAlignment="1">
      <alignment vertical="center" wrapText="1"/>
    </xf>
    <xf numFmtId="0" fontId="3" fillId="10" borderId="13" xfId="13" applyFont="1" applyFill="1" applyBorder="1" applyAlignment="1">
      <alignment horizontal="center" vertical="center" wrapText="1"/>
    </xf>
    <xf numFmtId="0" fontId="0" fillId="0" borderId="14" xfId="0" applyBorder="1"/>
    <xf numFmtId="9" fontId="0" fillId="0" borderId="16" xfId="48" applyFont="1" applyBorder="1"/>
    <xf numFmtId="0" fontId="0" fillId="0" borderId="17" xfId="0" applyBorder="1"/>
    <xf numFmtId="9" fontId="0" fillId="0" borderId="19" xfId="48" applyFont="1" applyBorder="1"/>
    <xf numFmtId="0" fontId="0" fillId="0" borderId="20" xfId="0" applyBorder="1"/>
    <xf numFmtId="9" fontId="0" fillId="0" borderId="22" xfId="48" applyFont="1" applyBorder="1"/>
    <xf numFmtId="0" fontId="26" fillId="9" borderId="1" xfId="52" applyFont="1" applyFill="1" applyBorder="1"/>
    <xf numFmtId="164" fontId="10" fillId="0" borderId="0" xfId="0" applyNumberFormat="1" applyFont="1"/>
    <xf numFmtId="0" fontId="29" fillId="2" borderId="55" xfId="53" applyFont="1" applyBorder="1" applyAlignment="1">
      <alignment horizontal="left" vertical="top" wrapText="1"/>
    </xf>
    <xf numFmtId="164" fontId="29" fillId="2" borderId="67" xfId="53" applyNumberFormat="1" applyFont="1" applyBorder="1" applyAlignment="1">
      <alignment horizontal="right" vertical="top"/>
    </xf>
    <xf numFmtId="165" fontId="29" fillId="2" borderId="68" xfId="53" applyNumberFormat="1" applyFont="1" applyBorder="1" applyAlignment="1">
      <alignment horizontal="right" vertical="top"/>
    </xf>
    <xf numFmtId="164" fontId="29" fillId="2" borderId="68" xfId="53" applyNumberFormat="1" applyFont="1" applyBorder="1" applyAlignment="1">
      <alignment horizontal="right" vertical="top"/>
    </xf>
    <xf numFmtId="165" fontId="29" fillId="2" borderId="69" xfId="53" applyNumberFormat="1" applyFont="1" applyBorder="1" applyAlignment="1">
      <alignment horizontal="right" vertical="top"/>
    </xf>
    <xf numFmtId="0" fontId="29" fillId="2" borderId="59" xfId="53" applyFont="1" applyBorder="1" applyAlignment="1">
      <alignment horizontal="left" vertical="top" wrapText="1"/>
    </xf>
    <xf numFmtId="164" fontId="29" fillId="2" borderId="70" xfId="53" applyNumberFormat="1" applyFont="1" applyBorder="1" applyAlignment="1">
      <alignment horizontal="right" vertical="top"/>
    </xf>
    <xf numFmtId="165" fontId="29" fillId="2" borderId="71" xfId="53" applyNumberFormat="1" applyFont="1" applyBorder="1" applyAlignment="1">
      <alignment horizontal="right" vertical="top"/>
    </xf>
    <xf numFmtId="164" fontId="29" fillId="2" borderId="71" xfId="53" applyNumberFormat="1" applyFont="1" applyBorder="1" applyAlignment="1">
      <alignment horizontal="right" vertical="top"/>
    </xf>
    <xf numFmtId="165" fontId="29" fillId="2" borderId="72" xfId="53" applyNumberFormat="1" applyFont="1" applyBorder="1" applyAlignment="1">
      <alignment horizontal="right" vertical="top"/>
    </xf>
    <xf numFmtId="0" fontId="29" fillId="2" borderId="63" xfId="53" applyFont="1" applyBorder="1" applyAlignment="1">
      <alignment horizontal="left" vertical="top" wrapText="1"/>
    </xf>
    <xf numFmtId="164" fontId="29" fillId="2" borderId="73" xfId="53" applyNumberFormat="1" applyFont="1" applyBorder="1" applyAlignment="1">
      <alignment horizontal="right" vertical="top"/>
    </xf>
    <xf numFmtId="165" fontId="29" fillId="2" borderId="74" xfId="53" applyNumberFormat="1" applyFont="1" applyBorder="1" applyAlignment="1">
      <alignment horizontal="right" vertical="top"/>
    </xf>
    <xf numFmtId="164" fontId="29" fillId="2" borderId="74" xfId="53" applyNumberFormat="1" applyFont="1" applyBorder="1" applyAlignment="1">
      <alignment horizontal="right" vertical="top"/>
    </xf>
    <xf numFmtId="165" fontId="29" fillId="2" borderId="75" xfId="53" applyNumberFormat="1" applyFont="1" applyBorder="1" applyAlignment="1">
      <alignment horizontal="right" vertical="top"/>
    </xf>
    <xf numFmtId="0" fontId="29" fillId="10" borderId="64" xfId="53" applyFont="1" applyFill="1" applyBorder="1" applyAlignment="1">
      <alignment horizontal="center" wrapText="1"/>
    </xf>
    <xf numFmtId="0" fontId="29" fillId="10" borderId="65" xfId="53" applyFont="1" applyFill="1" applyBorder="1" applyAlignment="1">
      <alignment horizontal="center" wrapText="1"/>
    </xf>
    <xf numFmtId="0" fontId="29" fillId="10" borderId="66" xfId="53" applyFont="1" applyFill="1" applyBorder="1" applyAlignment="1">
      <alignment horizontal="center" wrapText="1"/>
    </xf>
    <xf numFmtId="0" fontId="10" fillId="9" borderId="1" xfId="0" applyFont="1" applyFill="1" applyBorder="1"/>
    <xf numFmtId="0" fontId="30" fillId="9" borderId="1" xfId="15" applyFont="1" applyFill="1" applyBorder="1" applyAlignment="1">
      <alignment horizontal="left" vertical="top" wrapText="1"/>
    </xf>
    <xf numFmtId="165" fontId="30" fillId="9" borderId="1" xfId="19" applyNumberFormat="1" applyFont="1" applyFill="1" applyBorder="1" applyAlignment="1">
      <alignment horizontal="right" vertical="center"/>
    </xf>
    <xf numFmtId="165" fontId="30" fillId="9" borderId="1" xfId="21" applyNumberFormat="1" applyFont="1" applyFill="1" applyBorder="1" applyAlignment="1">
      <alignment horizontal="right" vertical="center"/>
    </xf>
    <xf numFmtId="164" fontId="30" fillId="9" borderId="1" xfId="20" applyNumberFormat="1" applyFont="1" applyFill="1" applyBorder="1" applyAlignment="1">
      <alignment horizontal="right" vertical="center"/>
    </xf>
    <xf numFmtId="0" fontId="30" fillId="9" borderId="1" xfId="16" applyFont="1" applyFill="1" applyBorder="1" applyAlignment="1">
      <alignment horizontal="left" vertical="top" wrapText="1"/>
    </xf>
    <xf numFmtId="165" fontId="30" fillId="9" borderId="1" xfId="23" applyNumberFormat="1" applyFont="1" applyFill="1" applyBorder="1" applyAlignment="1">
      <alignment horizontal="right" vertical="center"/>
    </xf>
    <xf numFmtId="165" fontId="30" fillId="9" borderId="1" xfId="25" applyNumberFormat="1" applyFont="1" applyFill="1" applyBorder="1" applyAlignment="1">
      <alignment horizontal="right" vertical="center"/>
    </xf>
    <xf numFmtId="164" fontId="30" fillId="9" borderId="1" xfId="24" applyNumberFormat="1" applyFont="1" applyFill="1" applyBorder="1" applyAlignment="1">
      <alignment horizontal="right" vertical="center"/>
    </xf>
    <xf numFmtId="0" fontId="30" fillId="9" borderId="1" xfId="17" applyFont="1" applyFill="1" applyBorder="1" applyAlignment="1">
      <alignment horizontal="left" vertical="top" wrapText="1"/>
    </xf>
    <xf numFmtId="164" fontId="30" fillId="9" borderId="1" xfId="26" applyNumberFormat="1" applyFont="1" applyFill="1" applyBorder="1" applyAlignment="1">
      <alignment horizontal="right" vertical="center"/>
    </xf>
    <xf numFmtId="165" fontId="30" fillId="9" borderId="1" xfId="27" applyNumberFormat="1" applyFont="1" applyFill="1" applyBorder="1" applyAlignment="1">
      <alignment horizontal="right" vertical="center"/>
    </xf>
    <xf numFmtId="164" fontId="30" fillId="9" borderId="1" xfId="28" applyNumberFormat="1" applyFont="1" applyFill="1" applyBorder="1" applyAlignment="1">
      <alignment horizontal="right" vertical="center"/>
    </xf>
    <xf numFmtId="165" fontId="30" fillId="9" borderId="1" xfId="29" applyNumberFormat="1" applyFont="1" applyFill="1" applyBorder="1" applyAlignment="1">
      <alignment horizontal="right" vertical="center"/>
    </xf>
    <xf numFmtId="166" fontId="30" fillId="9" borderId="1" xfId="30" applyNumberFormat="1" applyFont="1" applyFill="1" applyBorder="1" applyAlignment="1">
      <alignment horizontal="right" vertical="center"/>
    </xf>
    <xf numFmtId="4" fontId="30" fillId="9" borderId="1" xfId="34" applyNumberFormat="1" applyFont="1" applyFill="1" applyBorder="1" applyAlignment="1">
      <alignment horizontal="right" vertical="center"/>
    </xf>
    <xf numFmtId="4" fontId="30" fillId="9" borderId="1" xfId="36" applyNumberFormat="1" applyFont="1" applyFill="1" applyBorder="1" applyAlignment="1">
      <alignment horizontal="right" vertical="center"/>
    </xf>
    <xf numFmtId="166" fontId="30" fillId="9" borderId="1" xfId="33" applyNumberFormat="1" applyFont="1" applyFill="1" applyBorder="1" applyAlignment="1">
      <alignment horizontal="right" vertical="center"/>
    </xf>
    <xf numFmtId="0" fontId="30" fillId="9" borderId="1" xfId="53" applyFont="1" applyFill="1" applyBorder="1" applyAlignment="1">
      <alignment horizontal="left" vertical="top" wrapText="1"/>
    </xf>
    <xf numFmtId="165" fontId="30" fillId="9" borderId="1" xfId="53" applyNumberFormat="1" applyFont="1" applyFill="1" applyBorder="1" applyAlignment="1">
      <alignment horizontal="right" vertical="top"/>
    </xf>
    <xf numFmtId="0" fontId="23" fillId="9" borderId="76" xfId="52" applyFont="1" applyFill="1" applyBorder="1"/>
    <xf numFmtId="0" fontId="31" fillId="5" borderId="76" xfId="0" applyFont="1" applyFill="1" applyBorder="1" applyAlignment="1">
      <alignment vertical="center"/>
    </xf>
    <xf numFmtId="0" fontId="32" fillId="9" borderId="76" xfId="52" applyFont="1" applyFill="1" applyBorder="1"/>
    <xf numFmtId="0" fontId="33" fillId="9" borderId="76" xfId="52" applyFont="1" applyFill="1" applyBorder="1"/>
    <xf numFmtId="0" fontId="34" fillId="9" borderId="76" xfId="52" applyFont="1" applyFill="1" applyBorder="1"/>
    <xf numFmtId="0" fontId="21" fillId="0" borderId="76" xfId="0" applyFont="1" applyBorder="1"/>
    <xf numFmtId="0" fontId="30" fillId="9" borderId="1" xfId="54" applyFont="1" applyFill="1" applyBorder="1" applyAlignment="1">
      <alignment wrapText="1"/>
    </xf>
    <xf numFmtId="0" fontId="30" fillId="9" borderId="1" xfId="54" applyFont="1" applyFill="1" applyBorder="1" applyAlignment="1">
      <alignment horizontal="left" vertical="top" wrapText="1"/>
    </xf>
    <xf numFmtId="165" fontId="30" fillId="9" borderId="1" xfId="54" applyNumberFormat="1" applyFont="1" applyFill="1" applyBorder="1" applyAlignment="1">
      <alignment horizontal="right" vertical="top"/>
    </xf>
    <xf numFmtId="164" fontId="30" fillId="9" borderId="1" xfId="54" applyNumberFormat="1" applyFont="1" applyFill="1" applyBorder="1" applyAlignment="1">
      <alignment horizontal="right" vertical="top"/>
    </xf>
    <xf numFmtId="0" fontId="36" fillId="5" borderId="1" xfId="50" applyFont="1" applyFill="1" applyBorder="1" applyAlignment="1">
      <alignment vertical="center"/>
    </xf>
    <xf numFmtId="0" fontId="21" fillId="9" borderId="1" xfId="0" applyFont="1" applyFill="1" applyBorder="1"/>
    <xf numFmtId="0" fontId="37" fillId="9" borderId="1" xfId="15" applyFont="1" applyFill="1" applyBorder="1" applyAlignment="1">
      <alignment horizontal="left" vertical="top" wrapText="1"/>
    </xf>
    <xf numFmtId="0" fontId="37" fillId="9" borderId="1" xfId="16" applyFont="1" applyFill="1" applyBorder="1" applyAlignment="1">
      <alignment horizontal="left" vertical="top" wrapText="1"/>
    </xf>
    <xf numFmtId="0" fontId="10" fillId="9" borderId="0" xfId="0" applyFont="1" applyFill="1"/>
    <xf numFmtId="164" fontId="30" fillId="9" borderId="1" xfId="18" applyNumberFormat="1" applyFont="1" applyFill="1" applyBorder="1" applyAlignment="1">
      <alignment horizontal="right" vertical="center"/>
    </xf>
    <xf numFmtId="164" fontId="30" fillId="9" borderId="1" xfId="22" applyNumberFormat="1" applyFont="1" applyFill="1" applyBorder="1" applyAlignment="1">
      <alignment horizontal="right" vertical="center"/>
    </xf>
    <xf numFmtId="9" fontId="10" fillId="9" borderId="1" xfId="48" applyFont="1" applyFill="1" applyBorder="1"/>
    <xf numFmtId="0" fontId="10" fillId="0" borderId="0" xfId="0" applyFont="1"/>
    <xf numFmtId="0" fontId="39" fillId="2" borderId="55" xfId="55" applyFont="1" applyBorder="1" applyAlignment="1">
      <alignment horizontal="left" vertical="top" wrapText="1"/>
    </xf>
    <xf numFmtId="164" fontId="39" fillId="2" borderId="67" xfId="55" applyNumberFormat="1" applyFont="1" applyBorder="1" applyAlignment="1">
      <alignment horizontal="right" vertical="top"/>
    </xf>
    <xf numFmtId="165" fontId="39" fillId="2" borderId="68" xfId="55" applyNumberFormat="1" applyFont="1" applyBorder="1" applyAlignment="1">
      <alignment horizontal="right" vertical="top"/>
    </xf>
    <xf numFmtId="164" fontId="39" fillId="2" borderId="68" xfId="55" applyNumberFormat="1" applyFont="1" applyBorder="1" applyAlignment="1">
      <alignment horizontal="right" vertical="top"/>
    </xf>
    <xf numFmtId="165" fontId="39" fillId="2" borderId="69" xfId="55" applyNumberFormat="1" applyFont="1" applyBorder="1" applyAlignment="1">
      <alignment horizontal="right" vertical="top"/>
    </xf>
    <xf numFmtId="0" fontId="39" fillId="2" borderId="59" xfId="55" applyFont="1" applyBorder="1" applyAlignment="1">
      <alignment horizontal="left" vertical="top" wrapText="1"/>
    </xf>
    <xf numFmtId="164" fontId="39" fillId="2" borderId="70" xfId="55" applyNumberFormat="1" applyFont="1" applyBorder="1" applyAlignment="1">
      <alignment horizontal="right" vertical="top"/>
    </xf>
    <xf numFmtId="165" fontId="39" fillId="2" borderId="71" xfId="55" applyNumberFormat="1" applyFont="1" applyBorder="1" applyAlignment="1">
      <alignment horizontal="right" vertical="top"/>
    </xf>
    <xf numFmtId="164" fontId="39" fillId="2" borderId="71" xfId="55" applyNumberFormat="1" applyFont="1" applyBorder="1" applyAlignment="1">
      <alignment horizontal="right" vertical="top"/>
    </xf>
    <xf numFmtId="165" fontId="39" fillId="2" borderId="72" xfId="55" applyNumberFormat="1" applyFont="1" applyBorder="1" applyAlignment="1">
      <alignment horizontal="right" vertical="top"/>
    </xf>
    <xf numFmtId="0" fontId="39" fillId="2" borderId="63" xfId="55" applyFont="1" applyBorder="1" applyAlignment="1">
      <alignment horizontal="left" vertical="top" wrapText="1"/>
    </xf>
    <xf numFmtId="164" fontId="39" fillId="2" borderId="73" xfId="55" applyNumberFormat="1" applyFont="1" applyBorder="1" applyAlignment="1">
      <alignment horizontal="right" vertical="top"/>
    </xf>
    <xf numFmtId="165" fontId="39" fillId="2" borderId="74" xfId="55" applyNumberFormat="1" applyFont="1" applyBorder="1" applyAlignment="1">
      <alignment horizontal="right" vertical="top"/>
    </xf>
    <xf numFmtId="164" fontId="39" fillId="2" borderId="74" xfId="55" applyNumberFormat="1" applyFont="1" applyBorder="1" applyAlignment="1">
      <alignment horizontal="right" vertical="top"/>
    </xf>
    <xf numFmtId="165" fontId="39" fillId="2" borderId="75" xfId="55" applyNumberFormat="1" applyFont="1" applyBorder="1" applyAlignment="1">
      <alignment horizontal="right" vertical="top"/>
    </xf>
    <xf numFmtId="0" fontId="39" fillId="10" borderId="64" xfId="55" applyFont="1" applyFill="1" applyBorder="1" applyAlignment="1">
      <alignment horizontal="center" vertical="center" wrapText="1"/>
    </xf>
    <xf numFmtId="0" fontId="39" fillId="10" borderId="65" xfId="55" applyFont="1" applyFill="1" applyBorder="1" applyAlignment="1">
      <alignment horizontal="center" vertical="center" wrapText="1"/>
    </xf>
    <xf numFmtId="0" fontId="39" fillId="10" borderId="66" xfId="55" applyFont="1" applyFill="1" applyBorder="1" applyAlignment="1">
      <alignment horizontal="center" vertical="center" wrapText="1"/>
    </xf>
    <xf numFmtId="0" fontId="39" fillId="10" borderId="77" xfId="55" applyFont="1" applyFill="1" applyBorder="1" applyAlignment="1">
      <alignment horizontal="center" vertical="center" wrapText="1"/>
    </xf>
    <xf numFmtId="169" fontId="30" fillId="9" borderId="1" xfId="54" applyNumberFormat="1" applyFont="1" applyFill="1" applyBorder="1" applyAlignment="1">
      <alignment horizontal="right" vertical="top"/>
    </xf>
    <xf numFmtId="170" fontId="30" fillId="9" borderId="1" xfId="54" applyNumberFormat="1" applyFont="1" applyFill="1" applyBorder="1" applyAlignment="1">
      <alignment horizontal="right" vertical="top"/>
    </xf>
    <xf numFmtId="9" fontId="10" fillId="9" borderId="1" xfId="0" applyNumberFormat="1" applyFont="1" applyFill="1" applyBorder="1"/>
    <xf numFmtId="0" fontId="21" fillId="0" borderId="0" xfId="0" applyFont="1"/>
    <xf numFmtId="9" fontId="10" fillId="0" borderId="0" xfId="48" applyFont="1"/>
    <xf numFmtId="0" fontId="4" fillId="5" borderId="1" xfId="57" applyFill="1" applyAlignment="1">
      <alignment vertical="center"/>
    </xf>
    <xf numFmtId="0" fontId="6" fillId="5" borderId="1" xfId="58" applyFill="1" applyBorder="1" applyAlignment="1">
      <alignment vertical="center"/>
    </xf>
    <xf numFmtId="0" fontId="4" fillId="5" borderId="1" xfId="57" applyFill="1" applyBorder="1" applyAlignment="1">
      <alignment vertical="center"/>
    </xf>
    <xf numFmtId="0" fontId="12" fillId="5" borderId="1" xfId="58" applyFont="1" applyFill="1" applyBorder="1" applyAlignment="1">
      <alignment vertical="center"/>
    </xf>
    <xf numFmtId="0" fontId="13" fillId="5" borderId="1" xfId="57" applyFont="1" applyFill="1" applyBorder="1" applyAlignment="1">
      <alignment vertical="center"/>
    </xf>
    <xf numFmtId="0" fontId="4" fillId="2" borderId="1" xfId="57"/>
    <xf numFmtId="0" fontId="40" fillId="2" borderId="1" xfId="57" applyFont="1"/>
    <xf numFmtId="0" fontId="14" fillId="2" borderId="1" xfId="59" applyFont="1" applyBorder="1" applyAlignment="1">
      <alignment horizontal="left"/>
    </xf>
    <xf numFmtId="0" fontId="41" fillId="2" borderId="78" xfId="57" applyFont="1" applyBorder="1"/>
    <xf numFmtId="0" fontId="42" fillId="2" borderId="79" xfId="57" applyFont="1" applyBorder="1"/>
    <xf numFmtId="0" fontId="42" fillId="2" borderId="80" xfId="57" applyFont="1" applyBorder="1"/>
    <xf numFmtId="0" fontId="42" fillId="2" borderId="1" xfId="57" applyFont="1"/>
    <xf numFmtId="0" fontId="41" fillId="2" borderId="81" xfId="57" applyFont="1" applyBorder="1"/>
    <xf numFmtId="0" fontId="42" fillId="2" borderId="1" xfId="57" applyFont="1" applyBorder="1"/>
    <xf numFmtId="0" fontId="4" fillId="2" borderId="82" xfId="57" applyBorder="1"/>
    <xf numFmtId="0" fontId="6" fillId="2" borderId="24" xfId="58"/>
    <xf numFmtId="0" fontId="43" fillId="2" borderId="1" xfId="57" applyFont="1"/>
    <xf numFmtId="0" fontId="44" fillId="2" borderId="1" xfId="60" applyFont="1" applyBorder="1"/>
    <xf numFmtId="0" fontId="6" fillId="2" borderId="1" xfId="60" applyBorder="1"/>
    <xf numFmtId="0" fontId="4" fillId="2" borderId="1" xfId="57" applyBorder="1"/>
    <xf numFmtId="0" fontId="44" fillId="2" borderId="1" xfId="60" applyFont="1"/>
    <xf numFmtId="0" fontId="6" fillId="2" borderId="1" xfId="60"/>
    <xf numFmtId="0" fontId="45" fillId="2" borderId="1" xfId="57" applyFont="1"/>
    <xf numFmtId="0" fontId="0" fillId="2" borderId="1" xfId="57" applyFont="1"/>
    <xf numFmtId="0" fontId="22" fillId="2" borderId="1" xfId="56" applyFont="1" applyFill="1" applyAlignment="1">
      <alignment vertical="center"/>
    </xf>
    <xf numFmtId="0" fontId="47" fillId="5" borderId="83" xfId="58" applyFont="1" applyFill="1" applyBorder="1" applyAlignment="1">
      <alignment vertical="center"/>
    </xf>
    <xf numFmtId="0" fontId="13" fillId="5" borderId="83" xfId="57" applyFont="1" applyFill="1" applyBorder="1" applyAlignment="1">
      <alignment vertical="center"/>
    </xf>
    <xf numFmtId="0" fontId="4" fillId="5" borderId="83" xfId="57" applyFill="1" applyBorder="1" applyAlignment="1">
      <alignment vertical="center"/>
    </xf>
    <xf numFmtId="0" fontId="21" fillId="2" borderId="1" xfId="57" applyFont="1" applyBorder="1"/>
    <xf numFmtId="0" fontId="48" fillId="9" borderId="76" xfId="56" applyFont="1" applyFill="1" applyBorder="1"/>
    <xf numFmtId="0" fontId="21" fillId="5" borderId="76" xfId="57" applyFont="1" applyFill="1" applyBorder="1" applyAlignment="1">
      <alignment vertical="center"/>
    </xf>
    <xf numFmtId="0" fontId="49" fillId="9" borderId="76" xfId="56" applyFont="1" applyFill="1" applyBorder="1"/>
    <xf numFmtId="0" fontId="34" fillId="9" borderId="76" xfId="56" applyFont="1" applyFill="1" applyBorder="1"/>
    <xf numFmtId="0" fontId="21" fillId="2" borderId="76" xfId="57" applyFont="1" applyBorder="1"/>
    <xf numFmtId="0" fontId="21" fillId="2" borderId="1" xfId="57" applyFont="1"/>
    <xf numFmtId="0" fontId="50" fillId="5" borderId="1" xfId="58" applyFont="1" applyFill="1" applyBorder="1" applyAlignment="1">
      <alignment vertical="center"/>
    </xf>
    <xf numFmtId="0" fontId="4" fillId="5" borderId="42" xfId="57" applyFill="1" applyBorder="1" applyAlignment="1">
      <alignment vertical="center"/>
    </xf>
    <xf numFmtId="0" fontId="51" fillId="9" borderId="42" xfId="56" applyFont="1" applyFill="1" applyBorder="1"/>
    <xf numFmtId="0" fontId="52" fillId="9" borderId="42" xfId="56" applyFont="1" applyFill="1" applyBorder="1"/>
    <xf numFmtId="0" fontId="53" fillId="9" borderId="1" xfId="56" applyFont="1" applyFill="1" applyBorder="1"/>
    <xf numFmtId="0" fontId="51" fillId="9" borderId="1" xfId="56" applyFont="1" applyFill="1" applyBorder="1"/>
    <xf numFmtId="0" fontId="52" fillId="9" borderId="1" xfId="56" applyFont="1" applyFill="1" applyBorder="1"/>
    <xf numFmtId="0" fontId="54" fillId="5" borderId="1" xfId="58" applyFont="1" applyFill="1" applyBorder="1" applyAlignment="1">
      <alignment vertical="center"/>
    </xf>
    <xf numFmtId="0" fontId="46" fillId="2" borderId="1" xfId="57" applyFont="1"/>
    <xf numFmtId="0" fontId="55" fillId="2" borderId="1" xfId="57" applyFont="1"/>
    <xf numFmtId="0" fontId="23" fillId="9" borderId="42" xfId="56" applyFont="1" applyFill="1" applyBorder="1"/>
    <xf numFmtId="0" fontId="25" fillId="5" borderId="1" xfId="57" applyFont="1" applyFill="1" applyAlignment="1">
      <alignment vertical="center"/>
    </xf>
    <xf numFmtId="0" fontId="22" fillId="4" borderId="1" xfId="56" applyFont="1" applyAlignment="1">
      <alignment vertical="center"/>
    </xf>
    <xf numFmtId="0" fontId="4" fillId="2" borderId="1" xfId="57" applyFill="1" applyAlignment="1">
      <alignment vertical="center"/>
    </xf>
    <xf numFmtId="0" fontId="56" fillId="2" borderId="1" xfId="57" applyFont="1"/>
    <xf numFmtId="0" fontId="19" fillId="5" borderId="1" xfId="58" applyFont="1" applyFill="1" applyBorder="1" applyAlignment="1">
      <alignment vertical="center"/>
    </xf>
    <xf numFmtId="0" fontId="4" fillId="12" borderId="1" xfId="57" applyFill="1"/>
    <xf numFmtId="0" fontId="4" fillId="2" borderId="1" xfId="57" applyAlignment="1">
      <alignment wrapText="1"/>
    </xf>
    <xf numFmtId="0" fontId="31" fillId="13" borderId="1" xfId="57" applyFont="1" applyFill="1" applyBorder="1" applyAlignment="1">
      <alignment vertical="center" wrapText="1"/>
    </xf>
    <xf numFmtId="0" fontId="31" fillId="13" borderId="1" xfId="57" applyFont="1" applyFill="1" applyBorder="1" applyAlignment="1">
      <alignment horizontal="center" vertical="center"/>
    </xf>
    <xf numFmtId="0" fontId="6" fillId="14" borderId="31" xfId="57" applyFont="1" applyFill="1" applyBorder="1" applyAlignment="1">
      <alignment horizontal="center" vertical="center" wrapText="1"/>
    </xf>
    <xf numFmtId="0" fontId="6" fillId="14" borderId="31" xfId="57" applyFont="1" applyFill="1" applyBorder="1" applyAlignment="1">
      <alignment vertical="center" wrapText="1"/>
    </xf>
    <xf numFmtId="168" fontId="58" fillId="5" borderId="86" xfId="62" applyNumberFormat="1" applyFont="1" applyFill="1" applyBorder="1" applyAlignment="1">
      <alignment vertical="center"/>
    </xf>
    <xf numFmtId="168" fontId="58" fillId="5" borderId="87" xfId="62" applyNumberFormat="1" applyFont="1" applyFill="1" applyBorder="1" applyAlignment="1">
      <alignment vertical="center"/>
    </xf>
    <xf numFmtId="10" fontId="58" fillId="5" borderId="87" xfId="62" applyNumberFormat="1" applyFont="1" applyFill="1" applyBorder="1" applyAlignment="1">
      <alignment vertical="center"/>
    </xf>
    <xf numFmtId="0" fontId="6" fillId="14" borderId="34" xfId="57" applyFont="1" applyFill="1" applyBorder="1" applyAlignment="1">
      <alignment vertical="center" wrapText="1"/>
    </xf>
    <xf numFmtId="0" fontId="57" fillId="14" borderId="87" xfId="57" applyFont="1" applyFill="1" applyBorder="1" applyAlignment="1">
      <alignment horizontal="left" vertical="center" indent="1"/>
    </xf>
    <xf numFmtId="0" fontId="60" fillId="14" borderId="87" xfId="57" applyFont="1" applyFill="1" applyBorder="1" applyAlignment="1">
      <alignment horizontal="center" vertical="center" wrapText="1"/>
    </xf>
    <xf numFmtId="0" fontId="60" fillId="14" borderId="87" xfId="57" applyFont="1" applyFill="1" applyBorder="1" applyAlignment="1">
      <alignment horizontal="center" vertical="center" wrapText="1" shrinkToFit="1"/>
    </xf>
    <xf numFmtId="10" fontId="58" fillId="2" borderId="31" xfId="62" applyNumberFormat="1" applyFont="1" applyBorder="1"/>
    <xf numFmtId="0" fontId="4" fillId="15" borderId="1" xfId="57" applyFill="1"/>
    <xf numFmtId="0" fontId="4" fillId="2" borderId="1" xfId="57" applyAlignment="1"/>
    <xf numFmtId="0" fontId="57" fillId="13" borderId="87" xfId="57" applyFont="1" applyFill="1" applyBorder="1" applyAlignment="1">
      <alignment vertical="center"/>
    </xf>
    <xf numFmtId="0" fontId="60" fillId="14" borderId="88" xfId="57" applyFont="1" applyFill="1" applyBorder="1" applyAlignment="1">
      <alignment horizontal="center" vertical="center" wrapText="1"/>
    </xf>
    <xf numFmtId="0" fontId="60" fillId="14" borderId="31" xfId="57" applyFont="1" applyFill="1" applyBorder="1" applyAlignment="1">
      <alignment horizontal="center" vertical="center" wrapText="1"/>
    </xf>
    <xf numFmtId="10" fontId="58" fillId="5" borderId="91" xfId="62" applyNumberFormat="1" applyFont="1" applyFill="1" applyBorder="1" applyAlignment="1">
      <alignment vertical="center"/>
    </xf>
    <xf numFmtId="0" fontId="61" fillId="5" borderId="1" xfId="58" applyFont="1" applyFill="1" applyBorder="1" applyAlignment="1">
      <alignment vertical="center"/>
    </xf>
    <xf numFmtId="10" fontId="58" fillId="5" borderId="87" xfId="62" applyNumberFormat="1" applyFont="1" applyFill="1" applyBorder="1" applyAlignment="1">
      <alignment horizontal="right" vertical="center"/>
    </xf>
    <xf numFmtId="0" fontId="60" fillId="14" borderId="93" xfId="57" applyFont="1" applyFill="1" applyBorder="1" applyAlignment="1">
      <alignment vertical="center"/>
    </xf>
    <xf numFmtId="0" fontId="60" fillId="14" borderId="89" xfId="57" applyFont="1" applyFill="1" applyBorder="1" applyAlignment="1">
      <alignment vertical="center"/>
    </xf>
    <xf numFmtId="0" fontId="60" fillId="14" borderId="90" xfId="57" applyFont="1" applyFill="1" applyBorder="1" applyAlignment="1">
      <alignment vertical="center"/>
    </xf>
    <xf numFmtId="0" fontId="60" fillId="14" borderId="91" xfId="57" applyFont="1" applyFill="1" applyBorder="1" applyAlignment="1">
      <alignment vertical="center"/>
    </xf>
    <xf numFmtId="0" fontId="60" fillId="14" borderId="87" xfId="57" applyFont="1" applyFill="1" applyBorder="1" applyAlignment="1">
      <alignment horizontal="center" vertical="center"/>
    </xf>
    <xf numFmtId="2" fontId="58" fillId="5" borderId="87" xfId="57" applyNumberFormat="1" applyFont="1" applyFill="1" applyBorder="1" applyAlignment="1">
      <alignment vertical="center"/>
    </xf>
    <xf numFmtId="0" fontId="4" fillId="2" borderId="98" xfId="57" applyBorder="1" applyAlignment="1"/>
    <xf numFmtId="0" fontId="4" fillId="2" borderId="94" xfId="57" applyBorder="1" applyAlignment="1"/>
    <xf numFmtId="0" fontId="60" fillId="14" borderId="89" xfId="57" applyFont="1" applyFill="1" applyBorder="1" applyAlignment="1">
      <alignment vertical="center" wrapText="1"/>
    </xf>
    <xf numFmtId="0" fontId="60" fillId="14" borderId="87" xfId="57" applyFont="1" applyFill="1" applyBorder="1" applyAlignment="1">
      <alignment vertical="center" wrapText="1"/>
    </xf>
    <xf numFmtId="0" fontId="9" fillId="11" borderId="88" xfId="63" applyFont="1" applyBorder="1" applyAlignment="1">
      <alignment vertical="center"/>
    </xf>
    <xf numFmtId="0" fontId="9" fillId="11" borderId="97" xfId="63" applyFont="1" applyBorder="1" applyAlignment="1">
      <alignment vertical="center"/>
    </xf>
    <xf numFmtId="0" fontId="9" fillId="11" borderId="86" xfId="63" applyFont="1" applyBorder="1" applyAlignment="1">
      <alignment vertical="center"/>
    </xf>
    <xf numFmtId="0" fontId="60" fillId="14" borderId="87" xfId="57" applyFont="1" applyFill="1" applyBorder="1" applyAlignment="1">
      <alignment horizontal="left" vertical="center" indent="1"/>
    </xf>
    <xf numFmtId="168" fontId="58" fillId="5" borderId="91" xfId="62" applyNumberFormat="1" applyFont="1" applyFill="1" applyBorder="1" applyAlignment="1">
      <alignment vertical="center"/>
    </xf>
    <xf numFmtId="165" fontId="3" fillId="2" borderId="99" xfId="23" applyNumberFormat="1" applyFont="1" applyFill="1" applyBorder="1" applyAlignment="1">
      <alignment horizontal="right" vertical="center"/>
    </xf>
    <xf numFmtId="165" fontId="3" fillId="2" borderId="9" xfId="23" applyNumberFormat="1" applyFont="1" applyFill="1" applyBorder="1" applyAlignment="1">
      <alignment horizontal="right" vertical="center"/>
    </xf>
    <xf numFmtId="165" fontId="3" fillId="2" borderId="9" xfId="25" applyNumberFormat="1" applyFont="1" applyFill="1" applyBorder="1" applyAlignment="1">
      <alignment horizontal="right" vertical="center"/>
    </xf>
    <xf numFmtId="165" fontId="3" fillId="2" borderId="1" xfId="23" applyNumberFormat="1" applyFont="1" applyFill="1" applyBorder="1" applyAlignment="1">
      <alignment horizontal="right" vertical="center"/>
    </xf>
    <xf numFmtId="165" fontId="3" fillId="2" borderId="1" xfId="25" applyNumberFormat="1" applyFont="1" applyFill="1" applyBorder="1" applyAlignment="1">
      <alignment horizontal="right" vertical="center"/>
    </xf>
    <xf numFmtId="10" fontId="58" fillId="5" borderId="88" xfId="62" applyNumberFormat="1" applyFont="1" applyFill="1" applyBorder="1" applyAlignment="1">
      <alignment vertical="center"/>
    </xf>
    <xf numFmtId="165" fontId="3" fillId="2" borderId="18" xfId="25" applyNumberFormat="1" applyFont="1" applyFill="1" applyBorder="1" applyAlignment="1">
      <alignment horizontal="right" vertical="center"/>
    </xf>
    <xf numFmtId="0" fontId="41" fillId="2" borderId="100" xfId="57" applyFont="1" applyBorder="1"/>
    <xf numFmtId="0" fontId="4" fillId="2" borderId="101" xfId="57" applyBorder="1"/>
    <xf numFmtId="0" fontId="4" fillId="2" borderId="102" xfId="57" applyBorder="1"/>
    <xf numFmtId="0" fontId="30" fillId="9" borderId="1" xfId="54" applyFont="1" applyFill="1" applyBorder="1" applyAlignment="1">
      <alignment horizontal="center" wrapText="1"/>
    </xf>
    <xf numFmtId="0" fontId="29" fillId="2" borderId="103" xfId="53" applyFont="1" applyBorder="1" applyAlignment="1">
      <alignment horizontal="left" vertical="top" wrapText="1"/>
    </xf>
    <xf numFmtId="0" fontId="29" fillId="2" borderId="104" xfId="53" applyFont="1" applyBorder="1" applyAlignment="1">
      <alignment horizontal="left" vertical="top" wrapText="1"/>
    </xf>
    <xf numFmtId="0" fontId="29" fillId="2" borderId="105" xfId="53" applyFont="1" applyBorder="1" applyAlignment="1">
      <alignment horizontal="left" vertical="top" wrapText="1"/>
    </xf>
    <xf numFmtId="0" fontId="10" fillId="0" borderId="1" xfId="0" applyFont="1" applyBorder="1"/>
    <xf numFmtId="164" fontId="30" fillId="2" borderId="1" xfId="53" applyNumberFormat="1" applyFont="1" applyBorder="1" applyAlignment="1">
      <alignment horizontal="right" vertical="top"/>
    </xf>
    <xf numFmtId="0" fontId="21" fillId="0" borderId="1" xfId="0" applyFont="1" applyBorder="1"/>
    <xf numFmtId="164" fontId="37" fillId="2" borderId="1" xfId="53" applyNumberFormat="1" applyFont="1" applyBorder="1" applyAlignment="1">
      <alignment horizontal="right" vertical="top"/>
    </xf>
    <xf numFmtId="0" fontId="62" fillId="9" borderId="1" xfId="54" applyFont="1" applyFill="1" applyBorder="1" applyAlignment="1">
      <alignment vertical="center" wrapText="1"/>
    </xf>
    <xf numFmtId="0" fontId="35" fillId="9" borderId="1" xfId="54" applyFont="1" applyFill="1" applyBorder="1" applyAlignment="1">
      <alignment vertical="center" wrapText="1"/>
    </xf>
    <xf numFmtId="0" fontId="63" fillId="9" borderId="1" xfId="0" applyFont="1" applyFill="1" applyBorder="1"/>
    <xf numFmtId="0" fontId="63" fillId="0" borderId="1" xfId="0" applyFont="1" applyBorder="1"/>
    <xf numFmtId="0" fontId="64" fillId="2" borderId="1" xfId="53" applyFont="1" applyBorder="1" applyAlignment="1">
      <alignment horizontal="left" vertical="top" wrapText="1"/>
    </xf>
    <xf numFmtId="165" fontId="64" fillId="2" borderId="1" xfId="53" applyNumberFormat="1" applyFont="1" applyBorder="1" applyAlignment="1">
      <alignment horizontal="right" vertical="top"/>
    </xf>
    <xf numFmtId="164" fontId="64" fillId="2" borderId="1" xfId="53" applyNumberFormat="1" applyFont="1" applyBorder="1" applyAlignment="1">
      <alignment horizontal="right" vertical="top"/>
    </xf>
    <xf numFmtId="0" fontId="3" fillId="10" borderId="2" xfId="3" applyFont="1" applyFill="1" applyBorder="1" applyAlignment="1">
      <alignment horizontal="left" vertical="center" wrapText="1"/>
    </xf>
    <xf numFmtId="0" fontId="3" fillId="10" borderId="4" xfId="3" applyFont="1" applyFill="1" applyBorder="1" applyAlignment="1">
      <alignment horizontal="left" vertical="center" wrapText="1"/>
    </xf>
    <xf numFmtId="0" fontId="10" fillId="2" borderId="1" xfId="57" applyFont="1"/>
    <xf numFmtId="0" fontId="10" fillId="2" borderId="1" xfId="57" applyFont="1" applyBorder="1"/>
    <xf numFmtId="0" fontId="14" fillId="2" borderId="1" xfId="59" applyFont="1" applyBorder="1" applyAlignment="1"/>
    <xf numFmtId="0" fontId="65" fillId="2" borderId="1" xfId="64" applyFont="1" applyBorder="1"/>
    <xf numFmtId="0" fontId="65" fillId="2" borderId="1" xfId="64" applyFont="1"/>
    <xf numFmtId="0" fontId="30" fillId="2" borderId="1" xfId="64" applyFont="1" applyBorder="1" applyAlignment="1">
      <alignment horizontal="left" vertical="top" wrapText="1"/>
    </xf>
    <xf numFmtId="165" fontId="30" fillId="2" borderId="1" xfId="64" applyNumberFormat="1" applyFont="1" applyBorder="1" applyAlignment="1">
      <alignment horizontal="right" vertical="center"/>
    </xf>
    <xf numFmtId="164" fontId="30" fillId="2" borderId="1" xfId="64" applyNumberFormat="1" applyFont="1" applyBorder="1" applyAlignment="1">
      <alignment horizontal="right" vertical="center"/>
    </xf>
    <xf numFmtId="166" fontId="30" fillId="2" borderId="1" xfId="64" applyNumberFormat="1" applyFont="1" applyBorder="1" applyAlignment="1">
      <alignment horizontal="right" vertical="center"/>
    </xf>
    <xf numFmtId="10" fontId="10" fillId="2" borderId="1" xfId="57" applyNumberFormat="1" applyFont="1" applyBorder="1"/>
    <xf numFmtId="0" fontId="10" fillId="2" borderId="1" xfId="57" applyFont="1" applyFill="1" applyBorder="1"/>
    <xf numFmtId="43" fontId="30" fillId="2" borderId="1" xfId="65" applyFont="1" applyBorder="1" applyAlignment="1">
      <alignment horizontal="right" vertical="center"/>
    </xf>
    <xf numFmtId="9" fontId="30" fillId="2" borderId="1" xfId="62" applyFont="1" applyBorder="1" applyAlignment="1">
      <alignment horizontal="right" vertical="center"/>
    </xf>
    <xf numFmtId="0" fontId="3" fillId="10" borderId="2" xfId="3" applyFont="1" applyFill="1" applyBorder="1" applyAlignment="1">
      <alignment horizontal="left" vertical="center" wrapText="1"/>
    </xf>
    <xf numFmtId="0" fontId="3" fillId="10" borderId="4" xfId="3" applyFont="1" applyFill="1" applyBorder="1" applyAlignment="1">
      <alignment horizontal="left" vertical="center" wrapText="1"/>
    </xf>
    <xf numFmtId="0" fontId="29" fillId="2" borderId="108" xfId="53" applyFont="1" applyBorder="1" applyAlignment="1">
      <alignment horizontal="left" vertical="top" wrapText="1"/>
    </xf>
    <xf numFmtId="164" fontId="29" fillId="2" borderId="109" xfId="53" applyNumberFormat="1" applyFont="1" applyBorder="1" applyAlignment="1">
      <alignment horizontal="right" vertical="top"/>
    </xf>
    <xf numFmtId="167" fontId="29" fillId="2" borderId="110" xfId="53" applyNumberFormat="1" applyFont="1" applyBorder="1" applyAlignment="1">
      <alignment horizontal="right" vertical="top"/>
    </xf>
    <xf numFmtId="164" fontId="29" fillId="2" borderId="110" xfId="53" applyNumberFormat="1" applyFont="1" applyBorder="1" applyAlignment="1">
      <alignment horizontal="right" vertical="top"/>
    </xf>
    <xf numFmtId="167" fontId="29" fillId="2" borderId="111" xfId="53" applyNumberFormat="1" applyFont="1" applyBorder="1" applyAlignment="1">
      <alignment horizontal="right" vertical="top"/>
    </xf>
    <xf numFmtId="0" fontId="29" fillId="2" borderId="112" xfId="53" applyFont="1" applyBorder="1" applyAlignment="1">
      <alignment horizontal="left" vertical="top" wrapText="1"/>
    </xf>
    <xf numFmtId="164" fontId="29" fillId="2" borderId="113" xfId="53" applyNumberFormat="1" applyFont="1" applyBorder="1" applyAlignment="1">
      <alignment horizontal="right" vertical="top"/>
    </xf>
    <xf numFmtId="167" fontId="29" fillId="2" borderId="71" xfId="53" applyNumberFormat="1" applyFont="1" applyBorder="1" applyAlignment="1">
      <alignment horizontal="right" vertical="top"/>
    </xf>
    <xf numFmtId="167" fontId="29" fillId="2" borderId="114" xfId="53" applyNumberFormat="1" applyFont="1" applyBorder="1" applyAlignment="1">
      <alignment horizontal="right" vertical="top"/>
    </xf>
    <xf numFmtId="0" fontId="29" fillId="2" borderId="107" xfId="53" applyFont="1" applyBorder="1" applyAlignment="1">
      <alignment horizontal="left" vertical="top" wrapText="1"/>
    </xf>
    <xf numFmtId="164" fontId="29" fillId="2" borderId="115" xfId="53" applyNumberFormat="1" applyFont="1" applyBorder="1" applyAlignment="1">
      <alignment horizontal="right" vertical="top"/>
    </xf>
    <xf numFmtId="167" fontId="29" fillId="2" borderId="116" xfId="53" applyNumberFormat="1" applyFont="1" applyBorder="1" applyAlignment="1">
      <alignment horizontal="right" vertical="top"/>
    </xf>
    <xf numFmtId="164" fontId="29" fillId="2" borderId="116" xfId="53" applyNumberFormat="1" applyFont="1" applyBorder="1" applyAlignment="1">
      <alignment horizontal="right" vertical="top"/>
    </xf>
    <xf numFmtId="167" fontId="29" fillId="2" borderId="117" xfId="53" applyNumberFormat="1" applyFont="1" applyBorder="1" applyAlignment="1">
      <alignment horizontal="right" vertical="top"/>
    </xf>
    <xf numFmtId="0" fontId="27" fillId="2" borderId="1" xfId="53"/>
    <xf numFmtId="0" fontId="29" fillId="10" borderId="127" xfId="53" applyFont="1" applyFill="1" applyBorder="1" applyAlignment="1">
      <alignment horizontal="center" wrapText="1"/>
    </xf>
    <xf numFmtId="0" fontId="29" fillId="10" borderId="125" xfId="53" applyFont="1" applyFill="1" applyBorder="1" applyAlignment="1">
      <alignment horizontal="center" wrapText="1"/>
    </xf>
    <xf numFmtId="0" fontId="29" fillId="10" borderId="126" xfId="53" applyFont="1" applyFill="1" applyBorder="1" applyAlignment="1">
      <alignment horizontal="center" wrapText="1"/>
    </xf>
    <xf numFmtId="0" fontId="29" fillId="10" borderId="133" xfId="53" applyFont="1" applyFill="1" applyBorder="1" applyAlignment="1">
      <alignment horizontal="center" wrapText="1"/>
    </xf>
    <xf numFmtId="168" fontId="29" fillId="2" borderId="114" xfId="48" applyNumberFormat="1" applyFont="1" applyFill="1" applyBorder="1" applyAlignment="1">
      <alignment horizontal="right" vertical="top"/>
    </xf>
    <xf numFmtId="168" fontId="29" fillId="2" borderId="117" xfId="48" applyNumberFormat="1" applyFont="1" applyFill="1" applyBorder="1" applyAlignment="1">
      <alignment horizontal="right" vertical="top"/>
    </xf>
    <xf numFmtId="168" fontId="29" fillId="2" borderId="71" xfId="48" applyNumberFormat="1" applyFont="1" applyFill="1" applyBorder="1" applyAlignment="1">
      <alignment horizontal="right" vertical="top"/>
    </xf>
    <xf numFmtId="168" fontId="29" fillId="2" borderId="116" xfId="48" applyNumberFormat="1" applyFont="1" applyFill="1" applyBorder="1" applyAlignment="1">
      <alignment horizontal="right" vertical="top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3" applyFont="1" applyFill="1" applyBorder="1" applyAlignment="1">
      <alignment horizontal="left" vertical="center" wrapText="1"/>
    </xf>
    <xf numFmtId="0" fontId="3" fillId="10" borderId="4" xfId="3" applyFont="1" applyFill="1" applyBorder="1" applyAlignment="1">
      <alignment horizontal="left" vertical="center" wrapText="1"/>
    </xf>
    <xf numFmtId="0" fontId="21" fillId="8" borderId="32" xfId="52" applyFont="1" applyFill="1" applyBorder="1" applyAlignment="1">
      <alignment horizontal="left" wrapText="1"/>
    </xf>
    <xf numFmtId="0" fontId="21" fillId="8" borderId="33" xfId="52" applyFont="1" applyFill="1" applyBorder="1" applyAlignment="1">
      <alignment horizontal="left" wrapText="1"/>
    </xf>
    <xf numFmtId="0" fontId="8" fillId="6" borderId="35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11" fillId="4" borderId="0" xfId="52" applyFont="1" applyAlignment="1">
      <alignment horizontal="center" vertical="center"/>
    </xf>
    <xf numFmtId="0" fontId="14" fillId="0" borderId="1" xfId="49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1" fillId="8" borderId="28" xfId="52" applyFont="1" applyFill="1" applyBorder="1" applyAlignment="1">
      <alignment horizontal="left" wrapText="1"/>
    </xf>
    <xf numFmtId="0" fontId="21" fillId="8" borderId="29" xfId="52" applyFont="1" applyFill="1" applyBorder="1" applyAlignment="1">
      <alignment horizontal="left" wrapText="1"/>
    </xf>
    <xf numFmtId="0" fontId="21" fillId="8" borderId="32" xfId="52" applyFont="1" applyFill="1" applyBorder="1" applyAlignment="1">
      <alignment horizontal="left" vertical="center" wrapText="1"/>
    </xf>
    <xf numFmtId="0" fontId="21" fillId="8" borderId="33" xfId="52" applyFont="1" applyFill="1" applyBorder="1" applyAlignment="1">
      <alignment horizontal="left" vertical="center" wrapText="1"/>
    </xf>
    <xf numFmtId="0" fontId="14" fillId="2" borderId="1" xfId="59" applyFont="1" applyBorder="1" applyAlignment="1">
      <alignment horizontal="left"/>
    </xf>
    <xf numFmtId="0" fontId="22" fillId="4" borderId="1" xfId="56" applyFont="1" applyAlignment="1">
      <alignment horizontal="center" vertical="center"/>
    </xf>
    <xf numFmtId="0" fontId="30" fillId="2" borderId="1" xfId="64" applyFont="1" applyBorder="1" applyAlignment="1">
      <alignment horizontal="left" vertical="top" wrapText="1"/>
    </xf>
    <xf numFmtId="0" fontId="35" fillId="2" borderId="1" xfId="64" applyFont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22" fillId="4" borderId="0" xfId="52" applyFont="1" applyAlignment="1">
      <alignment horizontal="center" vertical="center"/>
    </xf>
    <xf numFmtId="0" fontId="3" fillId="10" borderId="47" xfId="9" applyFont="1" applyFill="1" applyBorder="1" applyAlignment="1">
      <alignment horizontal="center" vertical="center" wrapText="1"/>
    </xf>
    <xf numFmtId="0" fontId="3" fillId="10" borderId="48" xfId="9" applyFont="1" applyFill="1" applyBorder="1" applyAlignment="1">
      <alignment horizontal="center" vertical="center" wrapText="1"/>
    </xf>
    <xf numFmtId="0" fontId="3" fillId="10" borderId="49" xfId="9" applyFont="1" applyFill="1" applyBorder="1" applyAlignment="1">
      <alignment horizontal="center" vertical="center" wrapText="1"/>
    </xf>
    <xf numFmtId="0" fontId="3" fillId="10" borderId="50" xfId="9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 wrapText="1"/>
    </xf>
    <xf numFmtId="0" fontId="3" fillId="10" borderId="9" xfId="32" applyFont="1" applyFill="1" applyBorder="1" applyAlignment="1">
      <alignment horizontal="center" vertical="center"/>
    </xf>
    <xf numFmtId="0" fontId="3" fillId="10" borderId="43" xfId="6" applyFont="1" applyFill="1" applyBorder="1" applyAlignment="1">
      <alignment horizontal="center" vertical="center" wrapText="1"/>
    </xf>
    <xf numFmtId="0" fontId="3" fillId="10" borderId="44" xfId="6" applyFont="1" applyFill="1" applyBorder="1" applyAlignment="1">
      <alignment horizontal="center" vertical="center" wrapText="1"/>
    </xf>
    <xf numFmtId="0" fontId="3" fillId="10" borderId="45" xfId="6" applyFont="1" applyFill="1" applyBorder="1" applyAlignment="1">
      <alignment horizontal="center" vertical="center" wrapText="1"/>
    </xf>
    <xf numFmtId="0" fontId="3" fillId="10" borderId="3" xfId="3" applyFont="1" applyFill="1" applyBorder="1" applyAlignment="1">
      <alignment horizontal="left" vertical="center" wrapText="1"/>
    </xf>
    <xf numFmtId="0" fontId="3" fillId="10" borderId="4" xfId="3" applyFont="1" applyFill="1" applyBorder="1" applyAlignment="1">
      <alignment horizontal="left" vertical="center" wrapText="1"/>
    </xf>
    <xf numFmtId="0" fontId="3" fillId="10" borderId="54" xfId="9" applyFont="1" applyFill="1" applyBorder="1" applyAlignment="1">
      <alignment horizontal="center" vertical="center" wrapText="1"/>
    </xf>
    <xf numFmtId="0" fontId="3" fillId="10" borderId="53" xfId="9" applyFont="1" applyFill="1" applyBorder="1" applyAlignment="1">
      <alignment horizontal="center" vertical="center" wrapText="1"/>
    </xf>
    <xf numFmtId="0" fontId="3" fillId="10" borderId="51" xfId="10" applyFont="1" applyFill="1" applyBorder="1" applyAlignment="1">
      <alignment horizontal="center" vertical="center" wrapText="1"/>
    </xf>
    <xf numFmtId="0" fontId="3" fillId="10" borderId="53" xfId="10" applyFont="1" applyFill="1" applyBorder="1" applyAlignment="1">
      <alignment horizontal="center" vertical="center" wrapText="1"/>
    </xf>
    <xf numFmtId="0" fontId="3" fillId="10" borderId="52" xfId="10" applyFont="1" applyFill="1" applyBorder="1" applyAlignment="1">
      <alignment horizontal="center" vertical="center" wrapText="1"/>
    </xf>
    <xf numFmtId="0" fontId="28" fillId="2" borderId="1" xfId="53" applyFont="1" applyBorder="1" applyAlignment="1">
      <alignment horizontal="center" vertical="center" wrapText="1"/>
    </xf>
    <xf numFmtId="0" fontId="27" fillId="2" borderId="1" xfId="53" applyFont="1" applyBorder="1" applyAlignment="1">
      <alignment horizontal="center" vertical="center"/>
    </xf>
    <xf numFmtId="0" fontId="27" fillId="10" borderId="128" xfId="53" applyFill="1" applyBorder="1" applyAlignment="1">
      <alignment horizontal="center" vertical="center" wrapText="1"/>
    </xf>
    <xf numFmtId="0" fontId="27" fillId="10" borderId="129" xfId="53" applyFont="1" applyFill="1" applyBorder="1" applyAlignment="1">
      <alignment horizontal="center" vertical="center"/>
    </xf>
    <xf numFmtId="0" fontId="29" fillId="10" borderId="121" xfId="53" applyFont="1" applyFill="1" applyBorder="1" applyAlignment="1">
      <alignment horizontal="center" wrapText="1"/>
    </xf>
    <xf numFmtId="0" fontId="27" fillId="10" borderId="120" xfId="53" applyFont="1" applyFill="1" applyBorder="1" applyAlignment="1">
      <alignment horizontal="center" vertical="center"/>
    </xf>
    <xf numFmtId="0" fontId="27" fillId="10" borderId="121" xfId="53" applyFont="1" applyFill="1" applyBorder="1" applyAlignment="1">
      <alignment horizontal="center" vertical="center"/>
    </xf>
    <xf numFmtId="0" fontId="29" fillId="10" borderId="122" xfId="53" applyFont="1" applyFill="1" applyBorder="1" applyAlignment="1">
      <alignment horizontal="center" wrapText="1"/>
    </xf>
    <xf numFmtId="0" fontId="29" fillId="10" borderId="123" xfId="53" applyFont="1" applyFill="1" applyBorder="1" applyAlignment="1">
      <alignment horizontal="center" wrapText="1"/>
    </xf>
    <xf numFmtId="0" fontId="27" fillId="10" borderId="124" xfId="53" applyFont="1" applyFill="1" applyBorder="1" applyAlignment="1">
      <alignment horizontal="center" vertical="center"/>
    </xf>
    <xf numFmtId="0" fontId="3" fillId="10" borderId="119" xfId="6" applyFont="1" applyFill="1" applyBorder="1" applyAlignment="1">
      <alignment horizontal="center" vertical="center" wrapText="1"/>
    </xf>
    <xf numFmtId="0" fontId="3" fillId="10" borderId="118" xfId="7" applyFont="1" applyFill="1" applyBorder="1" applyAlignment="1">
      <alignment horizontal="center" vertical="center" wrapText="1"/>
    </xf>
    <xf numFmtId="0" fontId="3" fillId="10" borderId="44" xfId="7" applyFont="1" applyFill="1" applyBorder="1" applyAlignment="1">
      <alignment horizontal="center" vertical="center" wrapText="1"/>
    </xf>
    <xf numFmtId="0" fontId="3" fillId="10" borderId="119" xfId="7" applyFont="1" applyFill="1" applyBorder="1" applyAlignment="1">
      <alignment horizontal="center" vertical="center" wrapText="1"/>
    </xf>
    <xf numFmtId="0" fontId="3" fillId="10" borderId="45" xfId="7" applyFont="1" applyFill="1" applyBorder="1" applyAlignment="1">
      <alignment horizontal="center" vertical="center" wrapText="1"/>
    </xf>
    <xf numFmtId="0" fontId="27" fillId="10" borderId="134" xfId="53" applyFill="1" applyBorder="1" applyAlignment="1">
      <alignment horizontal="center" vertical="center" wrapText="1"/>
    </xf>
    <xf numFmtId="0" fontId="27" fillId="10" borderId="63" xfId="53" applyFont="1" applyFill="1" applyBorder="1" applyAlignment="1">
      <alignment horizontal="center" vertical="center"/>
    </xf>
    <xf numFmtId="0" fontId="29" fillId="10" borderId="130" xfId="53" applyFont="1" applyFill="1" applyBorder="1" applyAlignment="1">
      <alignment horizontal="center" wrapText="1"/>
    </xf>
    <xf numFmtId="0" fontId="27" fillId="10" borderId="130" xfId="53" applyFont="1" applyFill="1" applyBorder="1" applyAlignment="1">
      <alignment horizontal="center" vertical="center"/>
    </xf>
    <xf numFmtId="0" fontId="29" fillId="10" borderId="131" xfId="53" applyFont="1" applyFill="1" applyBorder="1" applyAlignment="1">
      <alignment horizontal="center" wrapText="1"/>
    </xf>
    <xf numFmtId="0" fontId="27" fillId="10" borderId="132" xfId="53" applyFont="1" applyFill="1" applyBorder="1" applyAlignment="1">
      <alignment horizontal="center" vertical="center"/>
    </xf>
    <xf numFmtId="0" fontId="29" fillId="10" borderId="55" xfId="53" applyFont="1" applyFill="1" applyBorder="1" applyAlignment="1">
      <alignment horizontal="left" wrapText="1"/>
    </xf>
    <xf numFmtId="0" fontId="29" fillId="10" borderId="59" xfId="53" applyFont="1" applyFill="1" applyBorder="1" applyAlignment="1">
      <alignment horizontal="left" wrapText="1"/>
    </xf>
    <xf numFmtId="0" fontId="29" fillId="10" borderId="63" xfId="53" applyFont="1" applyFill="1" applyBorder="1" applyAlignment="1">
      <alignment horizontal="left" wrapText="1"/>
    </xf>
    <xf numFmtId="0" fontId="29" fillId="10" borderId="56" xfId="53" applyFont="1" applyFill="1" applyBorder="1" applyAlignment="1">
      <alignment horizontal="center" wrapText="1"/>
    </xf>
    <xf numFmtId="0" fontId="29" fillId="10" borderId="57" xfId="53" applyFont="1" applyFill="1" applyBorder="1" applyAlignment="1">
      <alignment horizontal="center" wrapText="1"/>
    </xf>
    <xf numFmtId="0" fontId="29" fillId="10" borderId="58" xfId="53" applyFont="1" applyFill="1" applyBorder="1" applyAlignment="1">
      <alignment horizontal="center" wrapText="1"/>
    </xf>
    <xf numFmtId="0" fontId="29" fillId="10" borderId="60" xfId="53" applyFont="1" applyFill="1" applyBorder="1" applyAlignment="1">
      <alignment horizontal="center" wrapText="1"/>
    </xf>
    <xf numFmtId="0" fontId="29" fillId="10" borderId="61" xfId="53" applyFont="1" applyFill="1" applyBorder="1" applyAlignment="1">
      <alignment horizontal="center" wrapText="1"/>
    </xf>
    <xf numFmtId="0" fontId="29" fillId="10" borderId="62" xfId="53" applyFont="1" applyFill="1" applyBorder="1" applyAlignment="1">
      <alignment horizontal="center" wrapText="1"/>
    </xf>
    <xf numFmtId="0" fontId="28" fillId="2" borderId="106" xfId="53" applyFont="1" applyBorder="1" applyAlignment="1">
      <alignment horizontal="center" vertical="center" wrapText="1"/>
    </xf>
    <xf numFmtId="0" fontId="29" fillId="10" borderId="103" xfId="53" applyFont="1" applyFill="1" applyBorder="1" applyAlignment="1">
      <alignment horizontal="left" wrapText="1"/>
    </xf>
    <xf numFmtId="0" fontId="29" fillId="10" borderId="104" xfId="53" applyFont="1" applyFill="1" applyBorder="1" applyAlignment="1">
      <alignment horizontal="left" wrapText="1"/>
    </xf>
    <xf numFmtId="0" fontId="29" fillId="10" borderId="105" xfId="53" applyFont="1" applyFill="1" applyBorder="1" applyAlignment="1">
      <alignment horizontal="left" wrapText="1"/>
    </xf>
    <xf numFmtId="0" fontId="28" fillId="2" borderId="1" xfId="55" applyFont="1" applyBorder="1" applyAlignment="1">
      <alignment horizontal="center" vertical="center" wrapText="1"/>
    </xf>
    <xf numFmtId="0" fontId="39" fillId="10" borderId="55" xfId="55" applyFont="1" applyFill="1" applyBorder="1" applyAlignment="1">
      <alignment horizontal="left" vertical="center" wrapText="1"/>
    </xf>
    <xf numFmtId="0" fontId="39" fillId="10" borderId="59" xfId="55" applyFont="1" applyFill="1" applyBorder="1" applyAlignment="1">
      <alignment horizontal="left" vertical="center" wrapText="1"/>
    </xf>
    <xf numFmtId="0" fontId="39" fillId="10" borderId="63" xfId="55" applyFont="1" applyFill="1" applyBorder="1" applyAlignment="1">
      <alignment horizontal="left" vertical="center" wrapText="1"/>
    </xf>
    <xf numFmtId="0" fontId="39" fillId="10" borderId="56" xfId="55" applyFont="1" applyFill="1" applyBorder="1" applyAlignment="1">
      <alignment horizontal="center" vertical="center" wrapText="1"/>
    </xf>
    <xf numFmtId="0" fontId="39" fillId="10" borderId="57" xfId="55" applyFont="1" applyFill="1" applyBorder="1" applyAlignment="1">
      <alignment horizontal="center" vertical="center" wrapText="1"/>
    </xf>
    <xf numFmtId="0" fontId="39" fillId="10" borderId="58" xfId="55" applyFont="1" applyFill="1" applyBorder="1" applyAlignment="1">
      <alignment horizontal="center" vertical="center" wrapText="1"/>
    </xf>
    <xf numFmtId="0" fontId="39" fillId="10" borderId="60" xfId="55" applyFont="1" applyFill="1" applyBorder="1" applyAlignment="1">
      <alignment horizontal="center" vertical="center" wrapText="1"/>
    </xf>
    <xf numFmtId="0" fontId="39" fillId="10" borderId="61" xfId="55" applyFont="1" applyFill="1" applyBorder="1" applyAlignment="1">
      <alignment horizontal="center" vertical="center" wrapText="1"/>
    </xf>
    <xf numFmtId="0" fontId="39" fillId="10" borderId="62" xfId="55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35" fillId="9" borderId="1" xfId="54" applyFont="1" applyFill="1" applyBorder="1" applyAlignment="1">
      <alignment horizontal="center" vertical="center" wrapText="1"/>
    </xf>
    <xf numFmtId="0" fontId="11" fillId="4" borderId="1" xfId="56" applyFont="1" applyAlignment="1">
      <alignment horizontal="center" vertical="center"/>
    </xf>
    <xf numFmtId="0" fontId="57" fillId="14" borderId="84" xfId="57" applyFont="1" applyFill="1" applyBorder="1" applyAlignment="1">
      <alignment horizontal="center" vertical="center" wrapText="1"/>
    </xf>
    <xf numFmtId="0" fontId="57" fillId="14" borderId="85" xfId="57" applyFont="1" applyFill="1" applyBorder="1" applyAlignment="1">
      <alignment horizontal="center" vertical="center" wrapText="1"/>
    </xf>
    <xf numFmtId="0" fontId="57" fillId="14" borderId="30" xfId="57" applyFont="1" applyFill="1" applyBorder="1" applyAlignment="1">
      <alignment horizontal="center" vertical="center" wrapText="1"/>
    </xf>
    <xf numFmtId="0" fontId="57" fillId="13" borderId="88" xfId="57" applyFont="1" applyFill="1" applyBorder="1" applyAlignment="1">
      <alignment horizontal="center" vertical="center"/>
    </xf>
    <xf numFmtId="0" fontId="57" fillId="13" borderId="86" xfId="57" applyFont="1" applyFill="1" applyBorder="1" applyAlignment="1">
      <alignment horizontal="center" vertical="center"/>
    </xf>
    <xf numFmtId="0" fontId="59" fillId="13" borderId="89" xfId="57" applyFont="1" applyFill="1" applyBorder="1" applyAlignment="1">
      <alignment horizontal="center" vertical="center" wrapText="1"/>
    </xf>
    <xf numFmtId="0" fontId="59" fillId="13" borderId="90" xfId="57" applyFont="1" applyFill="1" applyBorder="1" applyAlignment="1">
      <alignment horizontal="center" vertical="center" wrapText="1"/>
    </xf>
    <xf numFmtId="0" fontId="59" fillId="13" borderId="92" xfId="57" applyFont="1" applyFill="1" applyBorder="1" applyAlignment="1">
      <alignment horizontal="center" vertical="center" wrapText="1"/>
    </xf>
    <xf numFmtId="0" fontId="59" fillId="13" borderId="84" xfId="57" applyFont="1" applyFill="1" applyBorder="1" applyAlignment="1">
      <alignment horizontal="center" vertical="center" wrapText="1"/>
    </xf>
    <xf numFmtId="0" fontId="59" fillId="13" borderId="85" xfId="57" applyFont="1" applyFill="1" applyBorder="1" applyAlignment="1">
      <alignment horizontal="center" vertical="center" wrapText="1"/>
    </xf>
    <xf numFmtId="0" fontId="59" fillId="13" borderId="30" xfId="57" applyFont="1" applyFill="1" applyBorder="1" applyAlignment="1">
      <alignment horizontal="center" vertical="center" wrapText="1"/>
    </xf>
    <xf numFmtId="0" fontId="4" fillId="2" borderId="93" xfId="57" applyBorder="1" applyAlignment="1">
      <alignment horizontal="center"/>
    </xf>
    <xf numFmtId="0" fontId="4" fillId="13" borderId="88" xfId="57" applyFill="1" applyBorder="1" applyAlignment="1">
      <alignment horizontal="center" vertical="center"/>
    </xf>
    <xf numFmtId="0" fontId="4" fillId="13" borderId="86" xfId="57" applyFill="1" applyBorder="1" applyAlignment="1">
      <alignment horizontal="center" vertical="center"/>
    </xf>
    <xf numFmtId="0" fontId="60" fillId="14" borderId="87" xfId="57" applyFont="1" applyFill="1" applyBorder="1" applyAlignment="1">
      <alignment horizontal="center" vertical="center" wrapText="1"/>
    </xf>
    <xf numFmtId="0" fontId="59" fillId="13" borderId="95" xfId="57" applyFont="1" applyFill="1" applyBorder="1" applyAlignment="1">
      <alignment horizontal="center" vertical="center"/>
    </xf>
    <xf numFmtId="0" fontId="59" fillId="13" borderId="93" xfId="57" applyFont="1" applyFill="1" applyBorder="1" applyAlignment="1">
      <alignment horizontal="center" vertical="center"/>
    </xf>
    <xf numFmtId="0" fontId="59" fillId="13" borderId="94" xfId="57" applyFont="1" applyFill="1" applyBorder="1" applyAlignment="1">
      <alignment horizontal="center" vertical="center"/>
    </xf>
    <xf numFmtId="0" fontId="60" fillId="14" borderId="89" xfId="57" applyFont="1" applyFill="1" applyBorder="1" applyAlignment="1">
      <alignment horizontal="center" vertical="center" wrapText="1"/>
    </xf>
    <xf numFmtId="0" fontId="60" fillId="14" borderId="90" xfId="57" applyFont="1" applyFill="1" applyBorder="1" applyAlignment="1">
      <alignment horizontal="center" vertical="center" wrapText="1"/>
    </xf>
    <xf numFmtId="0" fontId="60" fillId="14" borderId="91" xfId="57" applyFont="1" applyFill="1" applyBorder="1" applyAlignment="1">
      <alignment horizontal="center" vertical="center" wrapText="1"/>
    </xf>
    <xf numFmtId="0" fontId="57" fillId="14" borderId="89" xfId="57" applyFont="1" applyFill="1" applyBorder="1" applyAlignment="1">
      <alignment horizontal="center" vertical="center"/>
    </xf>
    <xf numFmtId="0" fontId="57" fillId="14" borderId="90" xfId="57" applyFont="1" applyFill="1" applyBorder="1" applyAlignment="1">
      <alignment horizontal="center" vertical="center"/>
    </xf>
    <xf numFmtId="0" fontId="57" fillId="14" borderId="91" xfId="57" applyFont="1" applyFill="1" applyBorder="1" applyAlignment="1">
      <alignment horizontal="center" vertical="center"/>
    </xf>
    <xf numFmtId="0" fontId="59" fillId="13" borderId="93" xfId="57" applyFont="1" applyFill="1" applyBorder="1" applyAlignment="1">
      <alignment horizontal="center" vertical="center" wrapText="1"/>
    </xf>
    <xf numFmtId="0" fontId="9" fillId="11" borderId="96" xfId="63" applyFont="1" applyBorder="1" applyAlignment="1">
      <alignment horizontal="center" vertical="center"/>
    </xf>
    <xf numFmtId="0" fontId="9" fillId="11" borderId="1" xfId="63" applyFont="1" applyBorder="1" applyAlignment="1">
      <alignment horizontal="center" vertical="center"/>
    </xf>
    <xf numFmtId="0" fontId="36" fillId="13" borderId="95" xfId="57" applyFont="1" applyFill="1" applyBorder="1" applyAlignment="1">
      <alignment horizontal="center" vertical="center" wrapText="1"/>
    </xf>
    <xf numFmtId="0" fontId="36" fillId="13" borderId="93" xfId="57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/>
    </xf>
    <xf numFmtId="167" fontId="29" fillId="2" borderId="68" xfId="53" applyNumberFormat="1" applyFont="1" applyBorder="1" applyAlignment="1">
      <alignment horizontal="right" vertical="top"/>
    </xf>
    <xf numFmtId="167" fontId="29" fillId="2" borderId="69" xfId="53" applyNumberFormat="1" applyFont="1" applyBorder="1" applyAlignment="1">
      <alignment horizontal="right" vertical="top"/>
    </xf>
    <xf numFmtId="167" fontId="29" fillId="2" borderId="72" xfId="53" applyNumberFormat="1" applyFont="1" applyBorder="1" applyAlignment="1">
      <alignment horizontal="right" vertical="top"/>
    </xf>
    <xf numFmtId="167" fontId="29" fillId="2" borderId="74" xfId="53" applyNumberFormat="1" applyFont="1" applyBorder="1" applyAlignment="1">
      <alignment horizontal="right" vertical="top"/>
    </xf>
    <xf numFmtId="167" fontId="29" fillId="2" borderId="75" xfId="53" applyNumberFormat="1" applyFont="1" applyBorder="1" applyAlignment="1">
      <alignment horizontal="right" vertical="top"/>
    </xf>
    <xf numFmtId="0" fontId="3" fillId="10" borderId="118" xfId="6" applyFont="1" applyFill="1" applyBorder="1" applyAlignment="1">
      <alignment horizontal="center" vertical="center" wrapText="1"/>
    </xf>
    <xf numFmtId="0" fontId="28" fillId="2" borderId="46" xfId="53" applyFont="1" applyBorder="1" applyAlignment="1">
      <alignment horizontal="center" vertical="center" wrapText="1"/>
    </xf>
    <xf numFmtId="0" fontId="3" fillId="10" borderId="7" xfId="7" applyFont="1" applyFill="1" applyBorder="1" applyAlignment="1">
      <alignment horizontal="center" vertical="center" wrapText="1"/>
    </xf>
    <xf numFmtId="0" fontId="3" fillId="10" borderId="135" xfId="12" applyFont="1" applyFill="1" applyBorder="1" applyAlignment="1">
      <alignment horizontal="center" vertical="center" wrapText="1"/>
    </xf>
    <xf numFmtId="0" fontId="3" fillId="10" borderId="136" xfId="13" applyFont="1" applyFill="1" applyBorder="1" applyAlignment="1">
      <alignment horizontal="center" vertical="center" wrapText="1"/>
    </xf>
    <xf numFmtId="0" fontId="3" fillId="10" borderId="136" xfId="14" applyFont="1" applyFill="1" applyBorder="1" applyAlignment="1">
      <alignment horizontal="center" vertical="center" wrapText="1"/>
    </xf>
    <xf numFmtId="0" fontId="3" fillId="10" borderId="137" xfId="14" applyFont="1" applyFill="1" applyBorder="1" applyAlignment="1">
      <alignment horizontal="center" vertical="center" wrapText="1"/>
    </xf>
  </cellXfs>
  <cellStyles count="66">
    <cellStyle name="40% - Èmfasi1 2" xfId="63"/>
    <cellStyle name="Coma 2" xfId="65"/>
    <cellStyle name="Èmfasi1" xfId="52" builtinId="29"/>
    <cellStyle name="Èmfasi1 2" xfId="56"/>
    <cellStyle name="Euro" xfId="61"/>
    <cellStyle name="Normal" xfId="0" builtinId="0"/>
    <cellStyle name="Normal 2" xfId="57"/>
    <cellStyle name="Normal_220" xfId="64"/>
    <cellStyle name="Normal_Gràfics" xfId="54"/>
    <cellStyle name="Normal_Taules" xfId="53"/>
    <cellStyle name="Normal_Taules_1" xfId="55"/>
    <cellStyle name="Percentatge" xfId="48" builtinId="5"/>
    <cellStyle name="Percentatge 2" xfId="62"/>
    <cellStyle name="Resultat" xfId="51" builtinId="21"/>
    <cellStyle name="style1406632123159" xfId="1"/>
    <cellStyle name="style1406632123181" xfId="2"/>
    <cellStyle name="style1406632123196" xfId="3"/>
    <cellStyle name="style1406632123218" xfId="4"/>
    <cellStyle name="style1406632123239" xfId="5"/>
    <cellStyle name="style1406632123259" xfId="6"/>
    <cellStyle name="style1406632123281" xfId="7"/>
    <cellStyle name="style1406632123300" xfId="8"/>
    <cellStyle name="style1406632123318" xfId="9"/>
    <cellStyle name="style1406632123337" xfId="10"/>
    <cellStyle name="style1406632123359" xfId="11"/>
    <cellStyle name="style1406632123380" xfId="12"/>
    <cellStyle name="style1406632123399" xfId="13"/>
    <cellStyle name="style1406632123418" xfId="14"/>
    <cellStyle name="style1406632123437" xfId="15"/>
    <cellStyle name="style1406632123451" xfId="16"/>
    <cellStyle name="style1406632123466" xfId="17"/>
    <cellStyle name="style1406632123481" xfId="18"/>
    <cellStyle name="style1406632123499" xfId="19"/>
    <cellStyle name="style1406632123517" xfId="20"/>
    <cellStyle name="style1406632123532" xfId="21"/>
    <cellStyle name="style1406632123551" xfId="22"/>
    <cellStyle name="style1406632123570" xfId="23"/>
    <cellStyle name="style1406632123588" xfId="24"/>
    <cellStyle name="style1406632123602" xfId="25"/>
    <cellStyle name="style1406632123621" xfId="26"/>
    <cellStyle name="style1406632123640" xfId="27"/>
    <cellStyle name="style1406632123658" xfId="28"/>
    <cellStyle name="style1406632123672" xfId="29"/>
    <cellStyle name="style1406632123694" xfId="30"/>
    <cellStyle name="style1406632123733" xfId="31"/>
    <cellStyle name="style1406632123748" xfId="32"/>
    <cellStyle name="style1406632123773" xfId="33"/>
    <cellStyle name="style1406632123972" xfId="34"/>
    <cellStyle name="style1406632123987" xfId="35"/>
    <cellStyle name="style1406632124002" xfId="36"/>
    <cellStyle name="style1406632124018" xfId="37"/>
    <cellStyle name="style1406632124038" xfId="38"/>
    <cellStyle name="style1406632124055" xfId="39"/>
    <cellStyle name="style1406632124077" xfId="40"/>
    <cellStyle name="style1406632124093" xfId="41"/>
    <cellStyle name="style1406632124107" xfId="42"/>
    <cellStyle name="style1406632124185" xfId="43"/>
    <cellStyle name="style1406632124229" xfId="44"/>
    <cellStyle name="style1406632124244" xfId="45"/>
    <cellStyle name="style1406632124259" xfId="46"/>
    <cellStyle name="style1406632124273" xfId="47"/>
    <cellStyle name="Títol 2" xfId="49" builtinId="17"/>
    <cellStyle name="Títol 2 2" xfId="59"/>
    <cellStyle name="Títol 3" xfId="50" builtinId="18"/>
    <cellStyle name="Títol 3 2" xfId="58"/>
    <cellStyle name="Títol 4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074074074074077E-3"/>
          <c:y val="0.19627086668191174"/>
          <c:w val="0.59980833333333339"/>
          <c:h val="0.617672936199405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Resum!$Y$9:$Y$10</c:f>
              <c:strCache>
                <c:ptCount val="1"/>
                <c:pt idx="0">
                  <c:v>Treballo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Resum!$X$11:$X$14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Resum!$Y$11:$Y$14</c:f>
              <c:numCache>
                <c:formatCode>###0.0%</c:formatCode>
                <c:ptCount val="4"/>
                <c:pt idx="0">
                  <c:v>0.95238095238095244</c:v>
                </c:pt>
                <c:pt idx="1">
                  <c:v>0.9</c:v>
                </c:pt>
                <c:pt idx="2">
                  <c:v>0.93877551020408168</c:v>
                </c:pt>
                <c:pt idx="3">
                  <c:v>0.90196078431372551</c:v>
                </c:pt>
              </c:numCache>
            </c:numRef>
          </c:val>
        </c:ser>
        <c:ser>
          <c:idx val="0"/>
          <c:order val="1"/>
          <c:tx>
            <c:strRef>
              <c:f>Resum!$Z$9:$Z$10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Resum!$X$11:$X$14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Resum!$Z$11:$Z$14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0.1</c:v>
                </c:pt>
                <c:pt idx="2">
                  <c:v>4.0816326530612249E-2</c:v>
                </c:pt>
                <c:pt idx="3">
                  <c:v>9.8039215686274522E-2</c:v>
                </c:pt>
              </c:numCache>
            </c:numRef>
          </c:val>
        </c:ser>
        <c:ser>
          <c:idx val="2"/>
          <c:order val="2"/>
          <c:tx>
            <c:strRef>
              <c:f>Resum!$AA$9:$AA$10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Resum!$X$11:$X$14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Resum!$AA$11:$AA$14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2.0408163265306124E-2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365370368"/>
        <c:axId val="365388544"/>
      </c:barChart>
      <c:catAx>
        <c:axId val="365370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365388544"/>
        <c:crosses val="autoZero"/>
        <c:auto val="1"/>
        <c:lblAlgn val="ctr"/>
        <c:lblOffset val="100"/>
        <c:noMultiLvlLbl val="0"/>
      </c:catAx>
      <c:valAx>
        <c:axId val="365388544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365370368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Gràfics!$N$52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Gràfics!$M$53:$M$56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Gràfics!$N$53:$N$56</c:f>
              <c:numCache>
                <c:formatCode>###0.0%</c:formatCode>
                <c:ptCount val="4"/>
                <c:pt idx="0">
                  <c:v>0.95238095238095244</c:v>
                </c:pt>
                <c:pt idx="1">
                  <c:v>0.9</c:v>
                </c:pt>
                <c:pt idx="2">
                  <c:v>0.93877551020408168</c:v>
                </c:pt>
                <c:pt idx="3">
                  <c:v>0.90196078431372551</c:v>
                </c:pt>
              </c:numCache>
            </c:numRef>
          </c:val>
        </c:ser>
        <c:ser>
          <c:idx val="1"/>
          <c:order val="1"/>
          <c:tx>
            <c:strRef>
              <c:f>Gràfics!$O$52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Gràfics!$M$53:$M$56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Gràfics!$O$53:$O$56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0.1</c:v>
                </c:pt>
                <c:pt idx="2">
                  <c:v>4.0816326530612249E-2</c:v>
                </c:pt>
                <c:pt idx="3">
                  <c:v>9.8039215686274522E-2</c:v>
                </c:pt>
              </c:numCache>
            </c:numRef>
          </c:val>
        </c:ser>
        <c:ser>
          <c:idx val="2"/>
          <c:order val="2"/>
          <c:tx>
            <c:strRef>
              <c:f>Gràfics!$P$52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Gràfics!$M$53:$M$56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Gràfics!$P$53:$P$56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2.0408163265306124E-2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390080"/>
        <c:axId val="385391616"/>
      </c:barChart>
      <c:catAx>
        <c:axId val="385390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385391616"/>
        <c:crosses val="autoZero"/>
        <c:auto val="1"/>
        <c:lblAlgn val="ctr"/>
        <c:lblOffset val="100"/>
        <c:noMultiLvlLbl val="0"/>
      </c:catAx>
      <c:valAx>
        <c:axId val="3853916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853900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Gràfics!$N$78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Gràfics!$M$79:$M$82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Gràfics!$N$79:$N$82</c:f>
              <c:numCache>
                <c:formatCode>###0.0%</c:formatCode>
                <c:ptCount val="4"/>
                <c:pt idx="0">
                  <c:v>0.47619047619047622</c:v>
                </c:pt>
                <c:pt idx="1">
                  <c:v>0.8</c:v>
                </c:pt>
                <c:pt idx="2">
                  <c:v>0.77083333333333326</c:v>
                </c:pt>
                <c:pt idx="3">
                  <c:v>0.72549019607843135</c:v>
                </c:pt>
              </c:numCache>
            </c:numRef>
          </c:val>
        </c:ser>
        <c:ser>
          <c:idx val="1"/>
          <c:order val="1"/>
          <c:tx>
            <c:strRef>
              <c:f>Gràfics!$O$78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Gràfics!$M$79:$M$82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Gràfics!$O$79:$O$82</c:f>
              <c:numCache>
                <c:formatCode>###0.0%</c:formatCode>
                <c:ptCount val="4"/>
                <c:pt idx="0">
                  <c:v>0.52380952380952384</c:v>
                </c:pt>
                <c:pt idx="1">
                  <c:v>0.2</c:v>
                </c:pt>
                <c:pt idx="2">
                  <c:v>0.22916666666666669</c:v>
                </c:pt>
                <c:pt idx="3">
                  <c:v>0.2745098039215686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539328"/>
        <c:axId val="387540864"/>
      </c:barChart>
      <c:catAx>
        <c:axId val="38753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387540864"/>
        <c:crosses val="autoZero"/>
        <c:auto val="1"/>
        <c:lblAlgn val="ctr"/>
        <c:lblOffset val="100"/>
        <c:noMultiLvlLbl val="0"/>
      </c:catAx>
      <c:valAx>
        <c:axId val="3875408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87539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Gràfics!$N$101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Gràfics!$M$102:$M$105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Gràfics!$N$102:$N$105</c:f>
              <c:numCache>
                <c:formatCode>###0.0%</c:formatCode>
                <c:ptCount val="4"/>
                <c:pt idx="0">
                  <c:v>0.42857142857142855</c:v>
                </c:pt>
                <c:pt idx="1">
                  <c:v>0.5</c:v>
                </c:pt>
                <c:pt idx="2">
                  <c:v>0.875</c:v>
                </c:pt>
                <c:pt idx="3">
                  <c:v>0.72549019607843135</c:v>
                </c:pt>
              </c:numCache>
            </c:numRef>
          </c:val>
        </c:ser>
        <c:ser>
          <c:idx val="1"/>
          <c:order val="1"/>
          <c:tx>
            <c:strRef>
              <c:f>Gràfics!$O$101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Gràfics!$M$102:$M$105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Gràfics!$O$102:$O$105</c:f>
              <c:numCache>
                <c:formatCode>###0.0%</c:formatCode>
                <c:ptCount val="4"/>
                <c:pt idx="0">
                  <c:v>0.19047619047619047</c:v>
                </c:pt>
                <c:pt idx="1">
                  <c:v>0.3</c:v>
                </c:pt>
                <c:pt idx="2">
                  <c:v>2.0833333333333336E-2</c:v>
                </c:pt>
                <c:pt idx="3">
                  <c:v>5.8823529411764712E-2</c:v>
                </c:pt>
              </c:numCache>
            </c:numRef>
          </c:val>
        </c:ser>
        <c:ser>
          <c:idx val="2"/>
          <c:order val="2"/>
          <c:tx>
            <c:strRef>
              <c:f>Gràfics!$P$101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9.8777777777777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Gràfics!$M$102:$M$105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Gràfics!$P$102:$P$105</c:f>
              <c:numCache>
                <c:formatCode>###0.0%</c:formatCode>
                <c:ptCount val="4"/>
                <c:pt idx="0">
                  <c:v>0.19047619047619047</c:v>
                </c:pt>
                <c:pt idx="1">
                  <c:v>0</c:v>
                </c:pt>
                <c:pt idx="2">
                  <c:v>6.25E-2</c:v>
                </c:pt>
                <c:pt idx="3">
                  <c:v>7.8431372549019607E-2</c:v>
                </c:pt>
              </c:numCache>
            </c:numRef>
          </c:val>
        </c:ser>
        <c:ser>
          <c:idx val="3"/>
          <c:order val="3"/>
          <c:tx>
            <c:strRef>
              <c:f>Gràfics!$Q$101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Gràfics!$M$102:$M$105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Gràfics!$Q$102:$Q$105</c:f>
              <c:numCache>
                <c:formatCode>###0.0%</c:formatCode>
                <c:ptCount val="4"/>
                <c:pt idx="0">
                  <c:v>9.5238095238095233E-2</c:v>
                </c:pt>
                <c:pt idx="1">
                  <c:v>0.1</c:v>
                </c:pt>
                <c:pt idx="2">
                  <c:v>0</c:v>
                </c:pt>
                <c:pt idx="3">
                  <c:v>7.8431372549019607E-2</c:v>
                </c:pt>
              </c:numCache>
            </c:numRef>
          </c:val>
        </c:ser>
        <c:ser>
          <c:idx val="4"/>
          <c:order val="4"/>
          <c:tx>
            <c:strRef>
              <c:f>Gràfics!$R$101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Gràfics!$M$102:$M$105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Gràfics!$R$102:$R$105</c:f>
              <c:numCache>
                <c:formatCode>###0.0%</c:formatCode>
                <c:ptCount val="4"/>
                <c:pt idx="0">
                  <c:v>9.5238095238095233E-2</c:v>
                </c:pt>
                <c:pt idx="1">
                  <c:v>0</c:v>
                </c:pt>
                <c:pt idx="2">
                  <c:v>2.0833333333333336E-2</c:v>
                </c:pt>
                <c:pt idx="3">
                  <c:v>1.9607843137254902E-2</c:v>
                </c:pt>
              </c:numCache>
            </c:numRef>
          </c:val>
        </c:ser>
        <c:ser>
          <c:idx val="5"/>
          <c:order val="5"/>
          <c:tx>
            <c:strRef>
              <c:f>Gràfics!$S$101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Gràfics!$M$102:$M$105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Gràfics!$S$102:$S$105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2.0833333333333336E-2</c:v>
                </c:pt>
                <c:pt idx="3">
                  <c:v>3.9215686274509803E-2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987968"/>
        <c:axId val="433989504"/>
        <c:axId val="0"/>
      </c:bar3DChart>
      <c:catAx>
        <c:axId val="433987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433989504"/>
        <c:crosses val="autoZero"/>
        <c:auto val="1"/>
        <c:lblAlgn val="ctr"/>
        <c:lblOffset val="100"/>
        <c:noMultiLvlLbl val="0"/>
      </c:catAx>
      <c:valAx>
        <c:axId val="433989504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433987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Gràfics!$O$156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Gràfics!$N$157:$N$160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Gràfics!$O$157:$O$160</c:f>
              <c:numCache>
                <c:formatCode>###0.0%</c:formatCode>
                <c:ptCount val="4"/>
                <c:pt idx="0">
                  <c:v>0.42899999999999999</c:v>
                </c:pt>
                <c:pt idx="1">
                  <c:v>0.5</c:v>
                </c:pt>
                <c:pt idx="2">
                  <c:v>0.70799999999999996</c:v>
                </c:pt>
                <c:pt idx="3">
                  <c:v>0.45100000000000001</c:v>
                </c:pt>
              </c:numCache>
            </c:numRef>
          </c:val>
        </c:ser>
        <c:ser>
          <c:idx val="1"/>
          <c:order val="1"/>
          <c:tx>
            <c:strRef>
              <c:f>Gràfics!$P$156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Gràfics!$N$157:$N$160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Gràfics!$P$157:$P$160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0.4</c:v>
                </c:pt>
                <c:pt idx="2">
                  <c:v>0.10416666666666666</c:v>
                </c:pt>
                <c:pt idx="3">
                  <c:v>0.21568627450980393</c:v>
                </c:pt>
              </c:numCache>
            </c:numRef>
          </c:val>
        </c:ser>
        <c:ser>
          <c:idx val="2"/>
          <c:order val="2"/>
          <c:tx>
            <c:strRef>
              <c:f>Gràfics!$Q$156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1.058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Gràfics!$N$157:$N$160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Gràfics!$Q$157:$Q$160</c:f>
              <c:numCache>
                <c:formatCode>###0.0%</c:formatCode>
                <c:ptCount val="4"/>
                <c:pt idx="0">
                  <c:v>0.19047619047619047</c:v>
                </c:pt>
                <c:pt idx="1">
                  <c:v>0.1</c:v>
                </c:pt>
                <c:pt idx="2">
                  <c:v>0.10416666666666666</c:v>
                </c:pt>
                <c:pt idx="3">
                  <c:v>9.8039215686274522E-2</c:v>
                </c:pt>
              </c:numCache>
            </c:numRef>
          </c:val>
        </c:ser>
        <c:ser>
          <c:idx val="3"/>
          <c:order val="3"/>
          <c:tx>
            <c:strRef>
              <c:f>Gràfics!$R$156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Gràfics!$N$157:$N$160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Gràfics!$R$157:$R$160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</c:v>
                </c:pt>
                <c:pt idx="2">
                  <c:v>4.1666666666666671E-2</c:v>
                </c:pt>
                <c:pt idx="3">
                  <c:v>0.21568627450980393</c:v>
                </c:pt>
              </c:numCache>
            </c:numRef>
          </c:val>
        </c:ser>
        <c:ser>
          <c:idx val="4"/>
          <c:order val="4"/>
          <c:tx>
            <c:strRef>
              <c:f>Gràfics!$S$156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2.1166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Gràfics!$N$157:$N$160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Gràfics!$S$157:$S$160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4.1666666666666671E-2</c:v>
                </c:pt>
                <c:pt idx="3">
                  <c:v>1.9607843137254902E-2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015616"/>
        <c:axId val="434033792"/>
        <c:axId val="0"/>
      </c:bar3DChart>
      <c:catAx>
        <c:axId val="434015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434033792"/>
        <c:crosses val="autoZero"/>
        <c:auto val="1"/>
        <c:lblAlgn val="ctr"/>
        <c:lblOffset val="100"/>
        <c:noMultiLvlLbl val="0"/>
      </c:catAx>
      <c:valAx>
        <c:axId val="4340337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434015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Gràfics!$Q$174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Gràfics!$R$172:$W$173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Gràfics!$R$174:$W$174</c:f>
              <c:numCache>
                <c:formatCode>###0.0%</c:formatCode>
                <c:ptCount val="6"/>
                <c:pt idx="0">
                  <c:v>0.4</c:v>
                </c:pt>
                <c:pt idx="1">
                  <c:v>0.1</c:v>
                </c:pt>
                <c:pt idx="2">
                  <c:v>0.4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Gràfics!$Q$175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layout>
                <c:manualLayout>
                  <c:x val="8.4666666666666675E-3"/>
                  <c:y val="2.2317408017572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Gràfics!$R$172:$W$173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Gràfics!$R$175:$W$175</c:f>
              <c:numCache>
                <c:formatCode>###0.0%</c:formatCode>
                <c:ptCount val="6"/>
                <c:pt idx="0">
                  <c:v>0.4375</c:v>
                </c:pt>
                <c:pt idx="1">
                  <c:v>0</c:v>
                </c:pt>
                <c:pt idx="2">
                  <c:v>0.39583333333333331</c:v>
                </c:pt>
                <c:pt idx="3">
                  <c:v>0.10416666666666667</c:v>
                </c:pt>
                <c:pt idx="4">
                  <c:v>2.0833333333333332E-2</c:v>
                </c:pt>
                <c:pt idx="5">
                  <c:v>4.1666666666666664E-2</c:v>
                </c:pt>
              </c:numCache>
            </c:numRef>
          </c:val>
        </c:ser>
        <c:ser>
          <c:idx val="2"/>
          <c:order val="2"/>
          <c:tx>
            <c:strRef>
              <c:f>Gràfics!$Q$176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layout>
                <c:manualLayout>
                  <c:x val="7.0555555555555554E-3"/>
                  <c:y val="-2.5107084019769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222222222222221E-3"/>
                  <c:y val="-2.7896760021965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Gràfics!$R$172:$W$173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Gràfics!$R$176:$W$176</c:f>
              <c:numCache>
                <c:formatCode>###0.0%</c:formatCode>
                <c:ptCount val="6"/>
                <c:pt idx="0">
                  <c:v>0.37254901960784315</c:v>
                </c:pt>
                <c:pt idx="1">
                  <c:v>5.8823529411764705E-2</c:v>
                </c:pt>
                <c:pt idx="2">
                  <c:v>0.41176470588235292</c:v>
                </c:pt>
                <c:pt idx="3">
                  <c:v>1.9607843137254902E-2</c:v>
                </c:pt>
                <c:pt idx="4">
                  <c:v>3.9215686274509803E-2</c:v>
                </c:pt>
                <c:pt idx="5">
                  <c:v>9.8039215686274508E-2</c:v>
                </c:pt>
              </c:numCache>
            </c:numRef>
          </c:val>
        </c:ser>
        <c:ser>
          <c:idx val="3"/>
          <c:order val="3"/>
          <c:tx>
            <c:strRef>
              <c:f>Gràfics!$Q$177</c:f>
              <c:strCache>
                <c:ptCount val="1"/>
                <c:pt idx="0">
                  <c:v>ENGINYERIA AERONÀUTICA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Gràfics!$R$172:$W$173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Gràfics!$R$177:$W$177</c:f>
              <c:numCache>
                <c:formatCode>###0.0%</c:formatCode>
                <c:ptCount val="6"/>
                <c:pt idx="0">
                  <c:v>0.7142857142857143</c:v>
                </c:pt>
                <c:pt idx="1">
                  <c:v>0</c:v>
                </c:pt>
                <c:pt idx="2">
                  <c:v>0.2857142857142857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952512"/>
        <c:axId val="439954048"/>
        <c:axId val="0"/>
      </c:bar3DChart>
      <c:catAx>
        <c:axId val="43995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39954048"/>
        <c:crosses val="autoZero"/>
        <c:auto val="1"/>
        <c:lblAlgn val="ctr"/>
        <c:lblOffset val="100"/>
        <c:noMultiLvlLbl val="0"/>
      </c:catAx>
      <c:valAx>
        <c:axId val="43995404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439952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Gràfics!$N$208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Gràfics!$M$209:$M$212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Gràfics!$N$209:$N$212</c:f>
              <c:numCache>
                <c:formatCode>###0.0%</c:formatCode>
                <c:ptCount val="4"/>
                <c:pt idx="0">
                  <c:v>0.7142857142857143</c:v>
                </c:pt>
                <c:pt idx="1">
                  <c:v>0.6</c:v>
                </c:pt>
                <c:pt idx="2">
                  <c:v>0.8125</c:v>
                </c:pt>
                <c:pt idx="3">
                  <c:v>0.62745098039215685</c:v>
                </c:pt>
              </c:numCache>
            </c:numRef>
          </c:val>
        </c:ser>
        <c:ser>
          <c:idx val="1"/>
          <c:order val="1"/>
          <c:tx>
            <c:strRef>
              <c:f>Gràfics!$O$208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Gràfics!$M$209:$M$212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Gràfics!$O$209:$O$212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2.0833333333333336E-2</c:v>
                </c:pt>
                <c:pt idx="3">
                  <c:v>0.1372549019607843</c:v>
                </c:pt>
              </c:numCache>
            </c:numRef>
          </c:val>
        </c:ser>
        <c:ser>
          <c:idx val="2"/>
          <c:order val="2"/>
          <c:tx>
            <c:strRef>
              <c:f>Gràfics!$P$208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Gràfics!$M$209:$M$212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Gràfics!$P$209:$P$212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0.3</c:v>
                </c:pt>
                <c:pt idx="2">
                  <c:v>0.14583333333333334</c:v>
                </c:pt>
                <c:pt idx="3">
                  <c:v>0.19607843137254904</c:v>
                </c:pt>
              </c:numCache>
            </c:numRef>
          </c:val>
        </c:ser>
        <c:ser>
          <c:idx val="3"/>
          <c:order val="3"/>
          <c:tx>
            <c:strRef>
              <c:f>Gràfics!$Q$208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Gràfics!$M$209:$M$212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Gràfics!$Q$209:$Q$212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0</c:v>
                </c:pt>
                <c:pt idx="2">
                  <c:v>2.0833333333333336E-2</c:v>
                </c:pt>
                <c:pt idx="3">
                  <c:v>3.9215686274509803E-2</c:v>
                </c:pt>
              </c:numCache>
            </c:numRef>
          </c:val>
        </c:ser>
        <c:ser>
          <c:idx val="4"/>
          <c:order val="4"/>
          <c:tx>
            <c:strRef>
              <c:f>Gràfics!$R$208</c:f>
              <c:strCache>
                <c:ptCount val="1"/>
                <c:pt idx="0">
                  <c:v>No contracte</c:v>
                </c:pt>
              </c:strCache>
            </c:strRef>
          </c:tx>
          <c:invertIfNegative val="0"/>
          <c:cat>
            <c:strRef>
              <c:f>Gràfics!$M$209:$M$212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Gràfics!$R$209:$R$212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007680"/>
        <c:axId val="444154624"/>
      </c:barChart>
      <c:catAx>
        <c:axId val="44000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44154624"/>
        <c:crosses val="autoZero"/>
        <c:auto val="1"/>
        <c:lblAlgn val="ctr"/>
        <c:lblOffset val="100"/>
        <c:noMultiLvlLbl val="0"/>
      </c:catAx>
      <c:valAx>
        <c:axId val="4441546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40007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Gràfics!$N$231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Gràfics!$M$232:$M$235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Gràfics!$N$232:$N$235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0.10638297872340426</c:v>
                </c:pt>
                <c:pt idx="3">
                  <c:v>6.1224489795918366E-2</c:v>
                </c:pt>
              </c:numCache>
            </c:numRef>
          </c:val>
        </c:ser>
        <c:ser>
          <c:idx val="1"/>
          <c:order val="1"/>
          <c:tx>
            <c:strRef>
              <c:f>Gràfics!$O$231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Gràfics!$M$232:$M$235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Gràfics!$O$232:$O$235</c:f>
              <c:numCache>
                <c:formatCode>###0.0%</c:formatCode>
                <c:ptCount val="4"/>
                <c:pt idx="0">
                  <c:v>1</c:v>
                </c:pt>
                <c:pt idx="1">
                  <c:v>0.9</c:v>
                </c:pt>
                <c:pt idx="2">
                  <c:v>0.8936170212765957</c:v>
                </c:pt>
                <c:pt idx="3">
                  <c:v>0.93877551020408168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188544"/>
        <c:axId val="444190080"/>
      </c:barChart>
      <c:catAx>
        <c:axId val="44418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444190080"/>
        <c:crosses val="autoZero"/>
        <c:auto val="1"/>
        <c:lblAlgn val="ctr"/>
        <c:lblOffset val="100"/>
        <c:noMultiLvlLbl val="0"/>
      </c:catAx>
      <c:valAx>
        <c:axId val="4441900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44188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Gràfics!$N$253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Gràfics!$M$254:$M$257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Gràfics!$N$254:$N$257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0.14285714285714288</c:v>
                </c:pt>
                <c:pt idx="3">
                  <c:v>0.1</c:v>
                </c:pt>
              </c:numCache>
            </c:numRef>
          </c:val>
        </c:ser>
        <c:ser>
          <c:idx val="1"/>
          <c:order val="1"/>
          <c:tx>
            <c:strRef>
              <c:f>Gràfics!$O$253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Gràfics!$M$254:$M$257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Gràfics!$O$254:$O$257</c:f>
              <c:numCache>
                <c:formatCode>###0.0%</c:formatCode>
                <c:ptCount val="4"/>
                <c:pt idx="0">
                  <c:v>0.66666666666666674</c:v>
                </c:pt>
                <c:pt idx="1">
                  <c:v>0.33333333333333337</c:v>
                </c:pt>
                <c:pt idx="2">
                  <c:v>0.57142857142857151</c:v>
                </c:pt>
                <c:pt idx="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Gràfics!$P$253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Gràfics!$M$254:$M$257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Gràfics!$P$254:$P$257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0.66666666666666674</c:v>
                </c:pt>
                <c:pt idx="2">
                  <c:v>0.28571428571428575</c:v>
                </c:pt>
                <c:pt idx="3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217600"/>
        <c:axId val="444231680"/>
        <c:axId val="0"/>
      </c:bar3DChart>
      <c:catAx>
        <c:axId val="444217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444231680"/>
        <c:crosses val="autoZero"/>
        <c:auto val="1"/>
        <c:lblAlgn val="ctr"/>
        <c:lblOffset val="100"/>
        <c:noMultiLvlLbl val="0"/>
      </c:catAx>
      <c:valAx>
        <c:axId val="4442316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444217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Gràfics!$N$275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Gràfics!$M$276:$M$279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Gràfics!$N$276:$N$279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0.1</c:v>
                </c:pt>
                <c:pt idx="2">
                  <c:v>4.1666666666666671E-2</c:v>
                </c:pt>
                <c:pt idx="3">
                  <c:v>5.8823529411764712E-2</c:v>
                </c:pt>
              </c:numCache>
            </c:numRef>
          </c:val>
        </c:ser>
        <c:ser>
          <c:idx val="1"/>
          <c:order val="1"/>
          <c:tx>
            <c:strRef>
              <c:f>Gràfics!$O$275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Gràfics!$M$276:$M$279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Gràfics!$O$276:$O$279</c:f>
              <c:numCache>
                <c:formatCode>###0.0%</c:formatCode>
                <c:ptCount val="4"/>
                <c:pt idx="0">
                  <c:v>0.66666666666666674</c:v>
                </c:pt>
                <c:pt idx="1">
                  <c:v>0.9</c:v>
                </c:pt>
                <c:pt idx="2">
                  <c:v>0.95833333333333326</c:v>
                </c:pt>
                <c:pt idx="3">
                  <c:v>0.94117647058823539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265984"/>
        <c:axId val="444267520"/>
        <c:axId val="0"/>
      </c:bar3DChart>
      <c:catAx>
        <c:axId val="44426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444267520"/>
        <c:crosses val="autoZero"/>
        <c:auto val="1"/>
        <c:lblAlgn val="ctr"/>
        <c:lblOffset val="100"/>
        <c:noMultiLvlLbl val="0"/>
      </c:catAx>
      <c:valAx>
        <c:axId val="444267520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4442659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Gràfics!$N$365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Gràfics!$M$366:$M$369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Gràfics!$N$366:$N$369</c:f>
              <c:numCache>
                <c:formatCode>###0.0%</c:formatCode>
                <c:ptCount val="4"/>
                <c:pt idx="0">
                  <c:v>0.19047619047619047</c:v>
                </c:pt>
                <c:pt idx="1">
                  <c:v>0.4</c:v>
                </c:pt>
                <c:pt idx="2">
                  <c:v>0.54166666666666663</c:v>
                </c:pt>
                <c:pt idx="3">
                  <c:v>0.64705882352941169</c:v>
                </c:pt>
              </c:numCache>
            </c:numRef>
          </c:val>
        </c:ser>
        <c:ser>
          <c:idx val="1"/>
          <c:order val="1"/>
          <c:tx>
            <c:strRef>
              <c:f>Gràfics!$O$365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Gràfics!$M$366:$M$369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Gràfics!$O$366:$O$369</c:f>
              <c:numCache>
                <c:formatCode>###0.0%</c:formatCode>
                <c:ptCount val="4"/>
                <c:pt idx="0">
                  <c:v>9.5238095238095233E-2</c:v>
                </c:pt>
                <c:pt idx="1">
                  <c:v>0.2</c:v>
                </c:pt>
                <c:pt idx="2">
                  <c:v>0.3125</c:v>
                </c:pt>
                <c:pt idx="3">
                  <c:v>0.25490196078431371</c:v>
                </c:pt>
              </c:numCache>
            </c:numRef>
          </c:val>
        </c:ser>
        <c:ser>
          <c:idx val="2"/>
          <c:order val="2"/>
          <c:tx>
            <c:strRef>
              <c:f>Gràfics!$P$365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layout>
                <c:manualLayout>
                  <c:x val="1.5522222222222222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Gràfics!$M$366:$M$369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Gràfics!$P$366:$P$369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0.2</c:v>
                </c:pt>
                <c:pt idx="2">
                  <c:v>4.1666666666666671E-2</c:v>
                </c:pt>
                <c:pt idx="3">
                  <c:v>9.8039215686274522E-2</c:v>
                </c:pt>
              </c:numCache>
            </c:numRef>
          </c:val>
        </c:ser>
        <c:ser>
          <c:idx val="3"/>
          <c:order val="3"/>
          <c:tx>
            <c:strRef>
              <c:f>Gràfics!$Q$365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Gràfics!$M$366:$M$369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Gràfics!$Q$366:$Q$369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</c:v>
                </c:pt>
                <c:pt idx="2">
                  <c:v>8.3333333333333343E-2</c:v>
                </c:pt>
                <c:pt idx="3">
                  <c:v>0.2745098039215686</c:v>
                </c:pt>
              </c:numCache>
            </c:numRef>
          </c:val>
        </c:ser>
        <c:ser>
          <c:idx val="4"/>
          <c:order val="4"/>
          <c:tx>
            <c:strRef>
              <c:f>Gràfics!$R$365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invertIfNegative val="0"/>
          <c:cat>
            <c:strRef>
              <c:f>Gràfics!$M$366:$M$369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Gràfics!$R$366:$R$369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Gràfics!$S$365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Gràfics!$M$366:$M$369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Gràfics!$S$366:$S$369</c:f>
              <c:numCache>
                <c:formatCode>###0.0%</c:formatCode>
                <c:ptCount val="4"/>
                <c:pt idx="0">
                  <c:v>0.23809523809523811</c:v>
                </c:pt>
                <c:pt idx="1">
                  <c:v>0</c:v>
                </c:pt>
                <c:pt idx="2">
                  <c:v>0.125</c:v>
                </c:pt>
                <c:pt idx="3">
                  <c:v>0.17647058823529413</c:v>
                </c:pt>
              </c:numCache>
            </c:numRef>
          </c:val>
        </c:ser>
        <c:ser>
          <c:idx val="6"/>
          <c:order val="6"/>
          <c:tx>
            <c:strRef>
              <c:f>Gràfics!$T$365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Gràfics!$M$366:$M$369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Gràfics!$T$366:$T$369</c:f>
              <c:numCache>
                <c:formatCode>###0.0%</c:formatCode>
                <c:ptCount val="4"/>
                <c:pt idx="0">
                  <c:v>0.57142857142857151</c:v>
                </c:pt>
                <c:pt idx="1">
                  <c:v>0.7</c:v>
                </c:pt>
                <c:pt idx="2">
                  <c:v>0.625</c:v>
                </c:pt>
                <c:pt idx="3">
                  <c:v>0.33333333333333337</c:v>
                </c:pt>
              </c:numCache>
            </c:numRef>
          </c:val>
        </c:ser>
        <c:ser>
          <c:idx val="7"/>
          <c:order val="7"/>
          <c:tx>
            <c:strRef>
              <c:f>Gràfics!$U$365</c:f>
              <c:strCache>
                <c:ptCount val="1"/>
                <c:pt idx="0">
                  <c:v>Altres funcions qualificades</c:v>
                </c:pt>
              </c:strCache>
            </c:strRef>
          </c:tx>
          <c:invertIfNegative val="0"/>
          <c:cat>
            <c:strRef>
              <c:f>Gràfics!$M$366:$M$369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Gràfics!$U$366:$U$369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Gràfics!$V$365</c:f>
              <c:strCache>
                <c:ptCount val="1"/>
                <c:pt idx="0">
                  <c:v>Altres funcions no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Gràfics!$M$366:$M$369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Gràfics!$V$366:$V$369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161856"/>
        <c:axId val="445163392"/>
        <c:axId val="0"/>
      </c:bar3DChart>
      <c:catAx>
        <c:axId val="445161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445163392"/>
        <c:crosses val="autoZero"/>
        <c:auto val="1"/>
        <c:lblAlgn val="ctr"/>
        <c:lblOffset val="100"/>
        <c:noMultiLvlLbl val="0"/>
      </c:catAx>
      <c:valAx>
        <c:axId val="44516339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445161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Requisits per a la feina: Titulació específica i funcions pròpies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Resum!$Z$32:$Z$35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Resum!$AA$32:$AA$35</c:f>
              <c:numCache>
                <c:formatCode>###0.0%</c:formatCode>
                <c:ptCount val="4"/>
                <c:pt idx="0">
                  <c:v>0.71399999999999997</c:v>
                </c:pt>
                <c:pt idx="1">
                  <c:v>0.4</c:v>
                </c:pt>
                <c:pt idx="2">
                  <c:v>0.438</c:v>
                </c:pt>
                <c:pt idx="3">
                  <c:v>0.373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411328"/>
        <c:axId val="365437696"/>
      </c:barChart>
      <c:catAx>
        <c:axId val="365411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365437696"/>
        <c:crosses val="autoZero"/>
        <c:auto val="1"/>
        <c:lblAlgn val="ctr"/>
        <c:lblOffset val="100"/>
        <c:noMultiLvlLbl val="0"/>
      </c:catAx>
      <c:valAx>
        <c:axId val="365437696"/>
        <c:scaling>
          <c:orientation val="minMax"/>
          <c:max val="1"/>
        </c:scaling>
        <c:delete val="0"/>
        <c:axPos val="l"/>
        <c:numFmt formatCode="###0.0%" sourceLinked="1"/>
        <c:majorTickMark val="none"/>
        <c:minorTickMark val="none"/>
        <c:tickLblPos val="none"/>
        <c:crossAx val="36541132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4111111111111111E-2"/>
          <c:y val="0.80742222222222226"/>
          <c:w val="1.5833333333333345E-2"/>
          <c:h val="1.2923333333333314E-2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Gràfics!$M$421</c:f>
              <c:strCache>
                <c:ptCount val="1"/>
                <c:pt idx="0">
                  <c:v>ENGINYERIA AERONÀUTICA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-4.2333333333333337E-3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2333333333333337E-3"/>
                  <c:y val="-1.7638888888888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Gràfics!$N$420:$U$420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Gràfics!$N$421:$U$421</c:f>
              <c:numCache>
                <c:formatCode>#,##0.00</c:formatCode>
                <c:ptCount val="8"/>
                <c:pt idx="0">
                  <c:v>4.5</c:v>
                </c:pt>
                <c:pt idx="1">
                  <c:v>4.6111111111111116</c:v>
                </c:pt>
                <c:pt idx="2">
                  <c:v>4.9444444444444455</c:v>
                </c:pt>
                <c:pt idx="3">
                  <c:v>5.1111111111111107</c:v>
                </c:pt>
                <c:pt idx="4">
                  <c:v>5.8888888888888893</c:v>
                </c:pt>
                <c:pt idx="5">
                  <c:v>5.166666666666667</c:v>
                </c:pt>
                <c:pt idx="6">
                  <c:v>5.5000000000000009</c:v>
                </c:pt>
                <c:pt idx="7">
                  <c:v>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Gràfics!$M$422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marker>
            <c:symbol val="none"/>
          </c:marker>
          <c:dLbls>
            <c:dLbl>
              <c:idx val="5"/>
              <c:layout>
                <c:manualLayout>
                  <c:x val="1.411111111111111E-3"/>
                  <c:y val="3.233796296296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Gràfics!$N$420:$U$420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Gràfics!$N$422:$U$422</c:f>
              <c:numCache>
                <c:formatCode>#,##0.00</c:formatCode>
                <c:ptCount val="8"/>
                <c:pt idx="0">
                  <c:v>5</c:v>
                </c:pt>
                <c:pt idx="1">
                  <c:v>5.5555555555555554</c:v>
                </c:pt>
                <c:pt idx="2">
                  <c:v>5.2222222222222223</c:v>
                </c:pt>
                <c:pt idx="3">
                  <c:v>5.5555555555555554</c:v>
                </c:pt>
                <c:pt idx="4">
                  <c:v>6</c:v>
                </c:pt>
                <c:pt idx="5">
                  <c:v>5.1111111111111107</c:v>
                </c:pt>
                <c:pt idx="6">
                  <c:v>5.7777777777777777</c:v>
                </c:pt>
                <c:pt idx="7">
                  <c:v>5.666666666666667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Gràfics!$M$423</c:f>
              <c:strCache>
                <c:ptCount val="1"/>
                <c:pt idx="0">
                  <c:v>ENGINYERIA EN ORGANITZACIÓ INDUSTRIAL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1.411111111111124E-3"/>
                  <c:y val="2.6458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6458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2222222222217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1111111111111E-3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11111111111111E-3"/>
                  <c:y val="-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Gràfics!$N$420:$U$420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Gràfics!$N$423:$U$423</c:f>
              <c:numCache>
                <c:formatCode>#,##0.00</c:formatCode>
                <c:ptCount val="8"/>
                <c:pt idx="0">
                  <c:v>4.2000000000000011</c:v>
                </c:pt>
                <c:pt idx="1">
                  <c:v>5.2444444444444427</c:v>
                </c:pt>
                <c:pt idx="2">
                  <c:v>4.866666666666668</c:v>
                </c:pt>
                <c:pt idx="3">
                  <c:v>5.0888888888888886</c:v>
                </c:pt>
                <c:pt idx="4">
                  <c:v>5.7499999999999991</c:v>
                </c:pt>
                <c:pt idx="5">
                  <c:v>5.6444444444444448</c:v>
                </c:pt>
                <c:pt idx="6">
                  <c:v>5.9111111111111097</c:v>
                </c:pt>
                <c:pt idx="7">
                  <c:v>5.0222222222222221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Gràfics!$M$424</c:f>
              <c:strCache>
                <c:ptCount val="1"/>
                <c:pt idx="0">
                  <c:v>ENGINYERIA INDUSTRIAL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1.411111111111124E-3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11111111111111E-3"/>
                  <c:y val="4.70370370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1111111111111E-3"/>
                  <c:y val="2.6458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Gràfics!$N$420:$U$420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Gràfics!$N$424:$U$424</c:f>
              <c:numCache>
                <c:formatCode>#,##0.00</c:formatCode>
                <c:ptCount val="8"/>
                <c:pt idx="0">
                  <c:v>4.4651162790697683</c:v>
                </c:pt>
                <c:pt idx="1">
                  <c:v>4.8837209302325597</c:v>
                </c:pt>
                <c:pt idx="2">
                  <c:v>5.558139534883721</c:v>
                </c:pt>
                <c:pt idx="3">
                  <c:v>5.0697674418604652</c:v>
                </c:pt>
                <c:pt idx="4">
                  <c:v>5.8837209302325579</c:v>
                </c:pt>
                <c:pt idx="5">
                  <c:v>5.6279069767441863</c:v>
                </c:pt>
                <c:pt idx="6">
                  <c:v>5.5813953488372094</c:v>
                </c:pt>
                <c:pt idx="7">
                  <c:v>4.6744186046511631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19712"/>
        <c:axId val="461221248"/>
      </c:lineChart>
      <c:catAx>
        <c:axId val="46121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461221248"/>
        <c:crosses val="autoZero"/>
        <c:auto val="1"/>
        <c:lblAlgn val="ctr"/>
        <c:lblOffset val="100"/>
        <c:noMultiLvlLbl val="0"/>
      </c:catAx>
      <c:valAx>
        <c:axId val="461221248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46121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interpersonals i de gestió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Gràfics!$R$482</c:f>
              <c:strCache>
                <c:ptCount val="1"/>
                <c:pt idx="0">
                  <c:v>ENGINYERIA AERONÀUTICA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2333333333333337E-3"/>
                  <c:y val="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11111111111111E-7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Gràfics!$X$481:$AC$481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Gràfics!$X$482:$AC$482</c:f>
              <c:numCache>
                <c:formatCode>###0.00</c:formatCode>
                <c:ptCount val="6"/>
                <c:pt idx="0">
                  <c:v>-1.2857142857142858</c:v>
                </c:pt>
                <c:pt idx="1">
                  <c:v>-2.1904761904761907</c:v>
                </c:pt>
                <c:pt idx="2">
                  <c:v>-1.9523809523809521</c:v>
                </c:pt>
                <c:pt idx="3">
                  <c:v>-1.2380952380952386</c:v>
                </c:pt>
                <c:pt idx="4">
                  <c:v>-1.8571428571428572</c:v>
                </c:pt>
                <c:pt idx="5" formatCode="####.00">
                  <c:v>-0.66666666666666663</c:v>
                </c:pt>
              </c:numCache>
            </c:numRef>
          </c:val>
        </c:ser>
        <c:ser>
          <c:idx val="1"/>
          <c:order val="1"/>
          <c:tx>
            <c:strRef>
              <c:f>Gràfics!$R$483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1111111111111111E-7"/>
                  <c:y val="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Gràfics!$X$481:$AC$481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Gràfics!$X$483:$AC$483</c:f>
              <c:numCache>
                <c:formatCode>###0.00</c:formatCode>
                <c:ptCount val="6"/>
                <c:pt idx="0">
                  <c:v>-1.1000000000000001</c:v>
                </c:pt>
                <c:pt idx="1">
                  <c:v>-1.2</c:v>
                </c:pt>
                <c:pt idx="2">
                  <c:v>-1.1000000000000001</c:v>
                </c:pt>
                <c:pt idx="3">
                  <c:v>-1.2</c:v>
                </c:pt>
                <c:pt idx="4">
                  <c:v>-1.2</c:v>
                </c:pt>
                <c:pt idx="5">
                  <c:v>-1.2</c:v>
                </c:pt>
              </c:numCache>
            </c:numRef>
          </c:val>
        </c:ser>
        <c:ser>
          <c:idx val="2"/>
          <c:order val="2"/>
          <c:tx>
            <c:strRef>
              <c:f>Gràfics!$R$484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1.4111111111110852E-3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1111111111111E-7"/>
                  <c:y val="-8.8194444444443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Gràfics!$X$481:$AC$481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Gràfics!$X$484:$AC$484</c:f>
              <c:numCache>
                <c:formatCode>###0.00</c:formatCode>
                <c:ptCount val="6"/>
                <c:pt idx="0">
                  <c:v>-1.125</c:v>
                </c:pt>
                <c:pt idx="1">
                  <c:v>-1.9791666666666672</c:v>
                </c:pt>
                <c:pt idx="2">
                  <c:v>-1.4166666666666667</c:v>
                </c:pt>
                <c:pt idx="3" formatCode="####.00">
                  <c:v>-0.87500000000000022</c:v>
                </c:pt>
                <c:pt idx="4">
                  <c:v>-1.9583333333333333</c:v>
                </c:pt>
                <c:pt idx="5">
                  <c:v>-1.458333333333333</c:v>
                </c:pt>
              </c:numCache>
            </c:numRef>
          </c:val>
        </c:ser>
        <c:ser>
          <c:idx val="3"/>
          <c:order val="3"/>
          <c:tx>
            <c:strRef>
              <c:f>Gràfics!$R$485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-2.8221111111111112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22222222222222E-7"/>
                  <c:y val="-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Gràfics!$X$481:$AC$481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Gràfics!$X$485:$AC$485</c:f>
              <c:numCache>
                <c:formatCode>###0.00</c:formatCode>
                <c:ptCount val="6"/>
                <c:pt idx="0">
                  <c:v>-1.411764705882353</c:v>
                </c:pt>
                <c:pt idx="1">
                  <c:v>-2.0980392156862737</c:v>
                </c:pt>
                <c:pt idx="2">
                  <c:v>-1.2156862745098038</c:v>
                </c:pt>
                <c:pt idx="3" formatCode="####.00">
                  <c:v>-0.39215686274509798</c:v>
                </c:pt>
                <c:pt idx="4">
                  <c:v>-1.9411764705882355</c:v>
                </c:pt>
                <c:pt idx="5" formatCode="####.00">
                  <c:v>-0.90196078431372528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447424"/>
        <c:axId val="489448960"/>
      </c:barChart>
      <c:catAx>
        <c:axId val="489447424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489448960"/>
        <c:crosses val="autoZero"/>
        <c:auto val="1"/>
        <c:lblAlgn val="ctr"/>
        <c:lblOffset val="100"/>
        <c:noMultiLvlLbl val="0"/>
      </c:catAx>
      <c:valAx>
        <c:axId val="489448960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489447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Gràfics!$M$778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Gràfics!$L$779:$L$782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Gràfics!$M$779:$M$782</c:f>
              <c:numCache>
                <c:formatCode>###0.0%</c:formatCode>
                <c:ptCount val="4"/>
                <c:pt idx="0">
                  <c:v>0.47619047619047622</c:v>
                </c:pt>
                <c:pt idx="1">
                  <c:v>0.2</c:v>
                </c:pt>
                <c:pt idx="2">
                  <c:v>0.46938775510204084</c:v>
                </c:pt>
                <c:pt idx="3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Gràfics!$N$778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Gràfics!$L$779:$L$782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Gràfics!$N$779:$N$782</c:f>
              <c:numCache>
                <c:formatCode>###0.0%</c:formatCode>
                <c:ptCount val="4"/>
                <c:pt idx="0">
                  <c:v>0.52380952380952384</c:v>
                </c:pt>
                <c:pt idx="1">
                  <c:v>0.8</c:v>
                </c:pt>
                <c:pt idx="2">
                  <c:v>0.53061224489795922</c:v>
                </c:pt>
                <c:pt idx="3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Gràfics!$O$778</c:f>
              <c:strCache>
                <c:ptCount val="1"/>
                <c:pt idx="0">
                  <c:v>Excel·lent</c:v>
                </c:pt>
              </c:strCache>
            </c:strRef>
          </c:tx>
          <c:invertIfNegative val="0"/>
          <c:cat>
            <c:strRef>
              <c:f>Gràfics!$L$779:$L$782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Gràfics!$O$779:$O$782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Gràfics!$P$778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Gràfics!$L$779:$L$782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Gràfics!$P$779:$P$782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915520"/>
        <c:axId val="489917056"/>
      </c:barChart>
      <c:catAx>
        <c:axId val="48991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489917056"/>
        <c:crosses val="autoZero"/>
        <c:auto val="1"/>
        <c:lblAlgn val="ctr"/>
        <c:lblOffset val="100"/>
        <c:noMultiLvlLbl val="0"/>
      </c:catAx>
      <c:valAx>
        <c:axId val="4899170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899155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Gràfics!$N$801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Gràfics!$M$802:$M$805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Gràfics!$N$802:$N$805</c:f>
              <c:numCache>
                <c:formatCode>###0.0%</c:formatCode>
                <c:ptCount val="4"/>
                <c:pt idx="0">
                  <c:v>0.28571428571428575</c:v>
                </c:pt>
                <c:pt idx="1">
                  <c:v>0.6</c:v>
                </c:pt>
                <c:pt idx="2">
                  <c:v>0.64583333333333326</c:v>
                </c:pt>
                <c:pt idx="3">
                  <c:v>0.17647058823529413</c:v>
                </c:pt>
              </c:numCache>
            </c:numRef>
          </c:val>
        </c:ser>
        <c:ser>
          <c:idx val="1"/>
          <c:order val="1"/>
          <c:tx>
            <c:strRef>
              <c:f>Gràfics!$O$801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Gràfics!$M$802:$M$805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Gràfics!$O$802:$O$805</c:f>
              <c:numCache>
                <c:formatCode>###0.0%</c:formatCode>
                <c:ptCount val="4"/>
                <c:pt idx="0">
                  <c:v>0.23809523809523811</c:v>
                </c:pt>
                <c:pt idx="1">
                  <c:v>0</c:v>
                </c:pt>
                <c:pt idx="2">
                  <c:v>6.25E-2</c:v>
                </c:pt>
                <c:pt idx="3">
                  <c:v>7.8431372549019607E-2</c:v>
                </c:pt>
              </c:numCache>
            </c:numRef>
          </c:val>
        </c:ser>
        <c:ser>
          <c:idx val="2"/>
          <c:order val="2"/>
          <c:tx>
            <c:strRef>
              <c:f>Gràfics!$P$801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Gràfics!$M$802:$M$805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Gràfics!$P$802:$P$805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0.1</c:v>
                </c:pt>
                <c:pt idx="2">
                  <c:v>0.125</c:v>
                </c:pt>
                <c:pt idx="3">
                  <c:v>7.8431372549019607E-2</c:v>
                </c:pt>
              </c:numCache>
            </c:numRef>
          </c:val>
        </c:ser>
        <c:ser>
          <c:idx val="3"/>
          <c:order val="3"/>
          <c:tx>
            <c:strRef>
              <c:f>Gràfics!$Q$801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Gràfics!$M$802:$M$805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Gràfics!$Q$802:$Q$805</c:f>
              <c:numCache>
                <c:formatCode>###0.0%</c:formatCode>
                <c:ptCount val="4"/>
                <c:pt idx="0">
                  <c:v>0.23809523809523811</c:v>
                </c:pt>
                <c:pt idx="1">
                  <c:v>0.2</c:v>
                </c:pt>
                <c:pt idx="2">
                  <c:v>0.125</c:v>
                </c:pt>
                <c:pt idx="3">
                  <c:v>0.35294117647058826</c:v>
                </c:pt>
              </c:numCache>
            </c:numRef>
          </c:val>
        </c:ser>
        <c:ser>
          <c:idx val="4"/>
          <c:order val="4"/>
          <c:tx>
            <c:strRef>
              <c:f>Gràfics!$R$801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Gràfics!$M$802:$M$805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Gràfics!$R$802:$R$805</c:f>
              <c:numCache>
                <c:formatCode>###0.0%</c:formatCode>
                <c:ptCount val="4"/>
                <c:pt idx="0">
                  <c:v>0.19047619047619047</c:v>
                </c:pt>
                <c:pt idx="1">
                  <c:v>0.1</c:v>
                </c:pt>
                <c:pt idx="2">
                  <c:v>4.1666666666666671E-2</c:v>
                </c:pt>
                <c:pt idx="3">
                  <c:v>0.31372549019607843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0020224"/>
        <c:axId val="490034304"/>
        <c:axId val="0"/>
      </c:bar3DChart>
      <c:catAx>
        <c:axId val="490020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ca-ES"/>
          </a:p>
        </c:txPr>
        <c:crossAx val="490034304"/>
        <c:crosses val="autoZero"/>
        <c:auto val="1"/>
        <c:lblAlgn val="ctr"/>
        <c:lblOffset val="100"/>
        <c:noMultiLvlLbl val="0"/>
      </c:catAx>
      <c:valAx>
        <c:axId val="49003430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490020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Gràfics!$N$297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Gràfics!$M$298:$M$301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Gràfics!$N$298:$N$301</c:f>
              <c:numCache>
                <c:formatCode>###0.0%</c:formatCode>
                <c:ptCount val="4"/>
                <c:pt idx="0">
                  <c:v>0.42857142857142855</c:v>
                </c:pt>
                <c:pt idx="1">
                  <c:v>1</c:v>
                </c:pt>
                <c:pt idx="2">
                  <c:v>0.875</c:v>
                </c:pt>
                <c:pt idx="3">
                  <c:v>0.74</c:v>
                </c:pt>
              </c:numCache>
            </c:numRef>
          </c:val>
        </c:ser>
        <c:ser>
          <c:idx val="1"/>
          <c:order val="1"/>
          <c:tx>
            <c:strRef>
              <c:f>Gràfics!$O$297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Gràfics!$M$298:$M$301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Gràfics!$O$298:$O$301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8.3333333333333343E-2</c:v>
                </c:pt>
                <c:pt idx="3">
                  <c:v>0.06</c:v>
                </c:pt>
              </c:numCache>
            </c:numRef>
          </c:val>
        </c:ser>
        <c:ser>
          <c:idx val="2"/>
          <c:order val="2"/>
          <c:tx>
            <c:strRef>
              <c:f>Gràfics!$P$297</c:f>
              <c:strCache>
                <c:ptCount val="1"/>
                <c:pt idx="0">
                  <c:v>Girona</c:v>
                </c:pt>
              </c:strCache>
            </c:strRef>
          </c:tx>
          <c:invertIfNegative val="0"/>
          <c:cat>
            <c:strRef>
              <c:f>Gràfics!$M$298:$M$301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Gràfics!$P$298:$P$301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Gràfics!$Q$297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Gràfics!$M$298:$M$301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Gràfics!$Q$298:$Q$301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4.1666666666666671E-2</c:v>
                </c:pt>
                <c:pt idx="3">
                  <c:v>0.02</c:v>
                </c:pt>
              </c:numCache>
            </c:numRef>
          </c:val>
        </c:ser>
        <c:ser>
          <c:idx val="4"/>
          <c:order val="4"/>
          <c:tx>
            <c:strRef>
              <c:f>Gràfics!$R$297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Gràfics!$M$298:$M$301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Gràfics!$R$298:$R$301</c:f>
              <c:numCache>
                <c:formatCode>###0.0%</c:formatCode>
                <c:ptCount val="4"/>
                <c:pt idx="0">
                  <c:v>0.19047619047619047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</c:numCache>
            </c:numRef>
          </c:val>
        </c:ser>
        <c:ser>
          <c:idx val="5"/>
          <c:order val="5"/>
          <c:tx>
            <c:strRef>
              <c:f>Gràfics!$S$297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Gràfics!$M$298:$M$301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Gràfics!$S$298:$S$301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</c:numCache>
            </c:numRef>
          </c:val>
        </c:ser>
        <c:ser>
          <c:idx val="6"/>
          <c:order val="6"/>
          <c:tx>
            <c:strRef>
              <c:f>Gràfics!$T$297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Gràfics!$M$298:$M$301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Gràfics!$T$298:$T$301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229248"/>
        <c:axId val="498230784"/>
      </c:barChart>
      <c:catAx>
        <c:axId val="49822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498230784"/>
        <c:crosses val="autoZero"/>
        <c:auto val="1"/>
        <c:lblAlgn val="ctr"/>
        <c:lblOffset val="100"/>
        <c:noMultiLvlLbl val="0"/>
      </c:catAx>
      <c:valAx>
        <c:axId val="498230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98229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Gràfics!$N$320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Gràfics!$M$321:$M$324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Gràfics!$N$321:$N$324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4.5454545454545456E-2</c:v>
                </c:pt>
                <c:pt idx="3">
                  <c:v>8.3333333333333343E-2</c:v>
                </c:pt>
              </c:numCache>
            </c:numRef>
          </c:val>
        </c:ser>
        <c:ser>
          <c:idx val="1"/>
          <c:order val="1"/>
          <c:tx>
            <c:strRef>
              <c:f>Gràfics!$O$320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Gràfics!$M$321:$M$324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Gràfics!$O$321:$O$324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</c:numCache>
            </c:numRef>
          </c:val>
        </c:ser>
        <c:ser>
          <c:idx val="2"/>
          <c:order val="2"/>
          <c:tx>
            <c:strRef>
              <c:f>Gràfics!$P$320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Gràfics!$M$321:$M$324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Gràfics!$P$321:$P$324</c:f>
              <c:numCache>
                <c:formatCode>###0.0%</c:formatCode>
                <c:ptCount val="4"/>
                <c:pt idx="0">
                  <c:v>0.1</c:v>
                </c:pt>
                <c:pt idx="1">
                  <c:v>0</c:v>
                </c:pt>
                <c:pt idx="2">
                  <c:v>2.2727272727272728E-2</c:v>
                </c:pt>
                <c:pt idx="3">
                  <c:v>2.0833333333333336E-2</c:v>
                </c:pt>
              </c:numCache>
            </c:numRef>
          </c:val>
        </c:ser>
        <c:ser>
          <c:idx val="3"/>
          <c:order val="3"/>
          <c:tx>
            <c:strRef>
              <c:f>Gràfics!$Q$320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-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Gràfics!$M$321:$M$324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Gràfics!$Q$321:$Q$324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2.2727272727272728E-2</c:v>
                </c:pt>
                <c:pt idx="3">
                  <c:v>4.1666666666666671E-2</c:v>
                </c:pt>
              </c:numCache>
            </c:numRef>
          </c:val>
        </c:ser>
        <c:ser>
          <c:idx val="4"/>
          <c:order val="4"/>
          <c:tx>
            <c:strRef>
              <c:f>Gràfics!$R$320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Gràfics!$M$321:$M$324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Gràfics!$R$321:$R$324</c:f>
              <c:numCache>
                <c:formatCode>###0.0%</c:formatCode>
                <c:ptCount val="4"/>
                <c:pt idx="0">
                  <c:v>0.15</c:v>
                </c:pt>
                <c:pt idx="1">
                  <c:v>0.3</c:v>
                </c:pt>
                <c:pt idx="2">
                  <c:v>0.13636363636363635</c:v>
                </c:pt>
                <c:pt idx="3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Gràfics!$S$320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Gràfics!$M$321:$M$324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Gràfics!$S$321:$S$324</c:f>
              <c:numCache>
                <c:formatCode>###0.0%</c:formatCode>
                <c:ptCount val="4"/>
                <c:pt idx="0">
                  <c:v>0.2</c:v>
                </c:pt>
                <c:pt idx="1">
                  <c:v>0.4</c:v>
                </c:pt>
                <c:pt idx="2">
                  <c:v>0.18181818181818182</c:v>
                </c:pt>
                <c:pt idx="3">
                  <c:v>0.29166666666666669</c:v>
                </c:pt>
              </c:numCache>
            </c:numRef>
          </c:val>
        </c:ser>
        <c:ser>
          <c:idx val="6"/>
          <c:order val="6"/>
          <c:tx>
            <c:strRef>
              <c:f>Gràfics!$T$320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Gràfics!$M$321:$M$324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Gràfics!$T$321:$T$324</c:f>
              <c:numCache>
                <c:formatCode>###0.0%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</c:ser>
        <c:ser>
          <c:idx val="7"/>
          <c:order val="7"/>
          <c:tx>
            <c:strRef>
              <c:f>Gràfics!$U$320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Gràfics!$M$321:$M$324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Gràfics!$U$321:$U$324</c:f>
              <c:numCache>
                <c:formatCode>###0.0%</c:formatCode>
                <c:ptCount val="4"/>
                <c:pt idx="0">
                  <c:v>0.3</c:v>
                </c:pt>
                <c:pt idx="1">
                  <c:v>0.2</c:v>
                </c:pt>
                <c:pt idx="2">
                  <c:v>0.34090909090909094</c:v>
                </c:pt>
                <c:pt idx="3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510528"/>
        <c:axId val="503512064"/>
      </c:barChart>
      <c:catAx>
        <c:axId val="50351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503512064"/>
        <c:crosses val="autoZero"/>
        <c:auto val="1"/>
        <c:lblAlgn val="ctr"/>
        <c:lblOffset val="100"/>
        <c:noMultiLvlLbl val="0"/>
      </c:catAx>
      <c:valAx>
        <c:axId val="5035120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503510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Gràfics!$N$342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Gràfics!$M$343:$M$346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Gràfics!$N$343:$N$346</c:f>
              <c:numCache>
                <c:formatCode>###0.0%</c:formatCode>
                <c:ptCount val="4"/>
                <c:pt idx="0">
                  <c:v>5.5555555555555552E-2</c:v>
                </c:pt>
                <c:pt idx="1">
                  <c:v>0.2</c:v>
                </c:pt>
                <c:pt idx="2">
                  <c:v>4.3478260869565216E-2</c:v>
                </c:pt>
                <c:pt idx="3">
                  <c:v>0.20408163265306123</c:v>
                </c:pt>
              </c:numCache>
            </c:numRef>
          </c:val>
        </c:ser>
        <c:ser>
          <c:idx val="1"/>
          <c:order val="1"/>
          <c:tx>
            <c:strRef>
              <c:f>Gràfics!$O$342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Gràfics!$M$343:$M$346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Gràfics!$O$343:$O$346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0.17391304347826086</c:v>
                </c:pt>
                <c:pt idx="3">
                  <c:v>0.26530612244897961</c:v>
                </c:pt>
              </c:numCache>
            </c:numRef>
          </c:val>
        </c:ser>
        <c:ser>
          <c:idx val="2"/>
          <c:order val="2"/>
          <c:tx>
            <c:strRef>
              <c:f>Gràfics!$P$342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Gràfics!$M$343:$M$346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Gràfics!$P$343:$P$346</c:f>
              <c:numCache>
                <c:formatCode>###0.0%</c:formatCode>
                <c:ptCount val="4"/>
                <c:pt idx="0">
                  <c:v>0.16666666666666669</c:v>
                </c:pt>
                <c:pt idx="1">
                  <c:v>0.1</c:v>
                </c:pt>
                <c:pt idx="2">
                  <c:v>2.1739130434782608E-2</c:v>
                </c:pt>
                <c:pt idx="3">
                  <c:v>6.1224489795918366E-2</c:v>
                </c:pt>
              </c:numCache>
            </c:numRef>
          </c:val>
        </c:ser>
        <c:ser>
          <c:idx val="3"/>
          <c:order val="3"/>
          <c:tx>
            <c:strRef>
              <c:f>Gràfics!$Q$342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Gràfics!$M$343:$M$346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Gràfics!$Q$343:$Q$346</c:f>
              <c:numCache>
                <c:formatCode>###0.0%</c:formatCode>
                <c:ptCount val="4"/>
                <c:pt idx="0">
                  <c:v>0.22222222222222221</c:v>
                </c:pt>
                <c:pt idx="1">
                  <c:v>0.2</c:v>
                </c:pt>
                <c:pt idx="2">
                  <c:v>0.17391304347826086</c:v>
                </c:pt>
                <c:pt idx="3">
                  <c:v>8.1632653061224497E-2</c:v>
                </c:pt>
              </c:numCache>
            </c:numRef>
          </c:val>
        </c:ser>
        <c:ser>
          <c:idx val="4"/>
          <c:order val="4"/>
          <c:tx>
            <c:strRef>
              <c:f>Gràfics!$R$342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Gràfics!$M$343:$M$346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Gràfics!$R$343:$R$346</c:f>
              <c:numCache>
                <c:formatCode>###0.0%</c:formatCode>
                <c:ptCount val="4"/>
                <c:pt idx="0">
                  <c:v>0.1111111111111111</c:v>
                </c:pt>
                <c:pt idx="1">
                  <c:v>0</c:v>
                </c:pt>
                <c:pt idx="2">
                  <c:v>8.6956521739130432E-2</c:v>
                </c:pt>
                <c:pt idx="3">
                  <c:v>2.0408163265306124E-2</c:v>
                </c:pt>
              </c:numCache>
            </c:numRef>
          </c:val>
        </c:ser>
        <c:ser>
          <c:idx val="5"/>
          <c:order val="5"/>
          <c:tx>
            <c:strRef>
              <c:f>Gràfics!$S$342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Gràfics!$M$343:$M$346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Gràfics!$S$343:$S$346</c:f>
              <c:numCache>
                <c:formatCode>###0.0%</c:formatCode>
                <c:ptCount val="4"/>
                <c:pt idx="0">
                  <c:v>0.44444444444444442</c:v>
                </c:pt>
                <c:pt idx="1">
                  <c:v>0.4</c:v>
                </c:pt>
                <c:pt idx="2">
                  <c:v>0.5</c:v>
                </c:pt>
                <c:pt idx="3">
                  <c:v>0.36734693877551022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966592"/>
        <c:axId val="571968128"/>
      </c:barChart>
      <c:catAx>
        <c:axId val="57196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571968128"/>
        <c:crosses val="autoZero"/>
        <c:auto val="1"/>
        <c:lblAlgn val="ctr"/>
        <c:lblOffset val="100"/>
        <c:noMultiLvlLbl val="0"/>
      </c:catAx>
      <c:valAx>
        <c:axId val="5719681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571966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Gràfics!$N$465</c:f>
              <c:strCache>
                <c:ptCount val="1"/>
                <c:pt idx="0">
                  <c:v>Satisfacció amb el contingut de la feina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0"/>
                  <c:y val="-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Gràfics!$M$466:$M$469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Gràfics!$N$466:$N$469</c:f>
              <c:numCache>
                <c:formatCode>#,##0.00</c:formatCode>
                <c:ptCount val="4"/>
                <c:pt idx="0">
                  <c:v>6.1176470588235299</c:v>
                </c:pt>
                <c:pt idx="1">
                  <c:v>5.7777777777777777</c:v>
                </c:pt>
                <c:pt idx="2">
                  <c:v>5.3555555555555552</c:v>
                </c:pt>
                <c:pt idx="3">
                  <c:v>5.4222222222222207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Gràfics!$O$465</c:f>
              <c:strCache>
                <c:ptCount val="1"/>
                <c:pt idx="0">
                  <c:v>Satisfacció amb les perspectives de millora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0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Gràfics!$M$466:$M$469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Gràfics!$O$466:$O$469</c:f>
              <c:numCache>
                <c:formatCode>#,##0.00</c:formatCode>
                <c:ptCount val="4"/>
                <c:pt idx="0">
                  <c:v>5.1764705882352944</c:v>
                </c:pt>
                <c:pt idx="1">
                  <c:v>4.5555555555555554</c:v>
                </c:pt>
                <c:pt idx="2">
                  <c:v>4.5777777777777784</c:v>
                </c:pt>
                <c:pt idx="3">
                  <c:v>4.9555555555555557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Gràfics!$P$465</c:f>
              <c:strCache>
                <c:ptCount val="1"/>
                <c:pt idx="0">
                  <c:v>Satisfacció amb el nivell de retribució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11111111111111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Gràfics!$M$466:$M$469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Gràfics!$P$466:$P$469</c:f>
              <c:numCache>
                <c:formatCode>#,##0.00</c:formatCode>
                <c:ptCount val="4"/>
                <c:pt idx="0">
                  <c:v>5.117647058823529</c:v>
                </c:pt>
                <c:pt idx="1">
                  <c:v>4.333333333333333</c:v>
                </c:pt>
                <c:pt idx="2">
                  <c:v>4.666666666666667</c:v>
                </c:pt>
                <c:pt idx="3">
                  <c:v>4.2888888888888896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Gràfics!$Q$465</c:f>
              <c:strCache>
                <c:ptCount val="1"/>
                <c:pt idx="0">
                  <c:v>Satisfacció amb la utilitat dels coneixements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2.8222222222222221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Gràfics!$M$466:$M$469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Gràfics!$Q$466:$Q$469</c:f>
              <c:numCache>
                <c:formatCode>#,##0.00</c:formatCode>
                <c:ptCount val="4"/>
                <c:pt idx="0">
                  <c:v>4.8235294117647047</c:v>
                </c:pt>
                <c:pt idx="1">
                  <c:v>5.666666666666667</c:v>
                </c:pt>
                <c:pt idx="2">
                  <c:v>4.62222222222222</c:v>
                </c:pt>
                <c:pt idx="3">
                  <c:v>4.5555555555555545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Gràfics!$R$465</c:f>
              <c:strCache>
                <c:ptCount val="1"/>
                <c:pt idx="0">
                  <c:v>Satisfacció general amb la feina on treballes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1.411111111111111E-3"/>
                  <c:y val="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Gràfics!$M$466:$M$469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Gràfics!$R$466:$R$469</c:f>
              <c:numCache>
                <c:formatCode>#,##0.00</c:formatCode>
                <c:ptCount val="4"/>
                <c:pt idx="0">
                  <c:v>5.5499999999999989</c:v>
                </c:pt>
                <c:pt idx="1">
                  <c:v>5.666666666666667</c:v>
                </c:pt>
                <c:pt idx="2">
                  <c:v>5.3260869565217384</c:v>
                </c:pt>
                <c:pt idx="3">
                  <c:v>5.2826086956521721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46496"/>
        <c:axId val="592372864"/>
      </c:lineChart>
      <c:catAx>
        <c:axId val="592346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592372864"/>
        <c:crosses val="autoZero"/>
        <c:auto val="1"/>
        <c:lblAlgn val="ctr"/>
        <c:lblOffset val="100"/>
        <c:noMultiLvlLbl val="0"/>
      </c:catAx>
      <c:valAx>
        <c:axId val="592372864"/>
        <c:scaling>
          <c:orientation val="minMax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59234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</a:t>
            </a:r>
            <a:r>
              <a:rPr lang="ca-ES" baseline="0"/>
              <a:t> entre nivell i utilitat de les competències acadèmiques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Gràfics!$R$482</c:f>
              <c:strCache>
                <c:ptCount val="1"/>
                <c:pt idx="0">
                  <c:v>ENGINYERIA AERONÀUTICA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Gràfics!$S$481:$T$481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Gràfics!$S$482:$T$482</c:f>
              <c:numCache>
                <c:formatCode>####.00</c:formatCode>
                <c:ptCount val="2"/>
                <c:pt idx="0" formatCode="###0.00">
                  <c:v>1.3809523809523809</c:v>
                </c:pt>
                <c:pt idx="1">
                  <c:v>-0.2857142857142857</c:v>
                </c:pt>
              </c:numCache>
            </c:numRef>
          </c:val>
        </c:ser>
        <c:ser>
          <c:idx val="1"/>
          <c:order val="1"/>
          <c:tx>
            <c:strRef>
              <c:f>Gràfics!$R$483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Gràfics!$S$481:$T$481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Gràfics!$S$483:$T$483</c:f>
              <c:numCache>
                <c:formatCode>####.00</c:formatCode>
                <c:ptCount val="2"/>
                <c:pt idx="0">
                  <c:v>0.89999999999999991</c:v>
                </c:pt>
                <c:pt idx="1">
                  <c:v>-9.9999999999999992E-2</c:v>
                </c:pt>
              </c:numCache>
            </c:numRef>
          </c:val>
        </c:ser>
        <c:ser>
          <c:idx val="2"/>
          <c:order val="2"/>
          <c:tx>
            <c:strRef>
              <c:f>Gràfics!$R$484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Gràfics!$S$481:$T$481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Gràfics!$S$484:$T$484</c:f>
              <c:numCache>
                <c:formatCode>###0.00</c:formatCode>
                <c:ptCount val="2"/>
                <c:pt idx="0">
                  <c:v>1.1874999999999996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Gràfics!$R$485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Gràfics!$S$481:$T$481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Gràfics!$S$485:$T$485</c:f>
              <c:numCache>
                <c:formatCode>####.00</c:formatCode>
                <c:ptCount val="2"/>
                <c:pt idx="0" formatCode="###0.00">
                  <c:v>1.4313725490196081</c:v>
                </c:pt>
                <c:pt idx="1">
                  <c:v>-0.78431372549019607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731712"/>
        <c:axId val="715733248"/>
      </c:barChart>
      <c:catAx>
        <c:axId val="715731712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715733248"/>
        <c:crosses val="autoZero"/>
        <c:auto val="1"/>
        <c:lblAlgn val="ctr"/>
        <c:lblOffset val="100"/>
        <c:noMultiLvlLbl val="0"/>
      </c:catAx>
      <c:valAx>
        <c:axId val="715733248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715731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</a:t>
            </a:r>
            <a:r>
              <a:rPr lang="ca-ES" baseline="0"/>
              <a:t> entre nivell i utilitat de les competències instrumentals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Gràfics!$R$482</c:f>
              <c:strCache>
                <c:ptCount val="1"/>
                <c:pt idx="0">
                  <c:v>ENGINYERIA AERONÀUTICA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Gràfics!$U$481:$W$481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Gràfics!$U$482:$W$482</c:f>
              <c:numCache>
                <c:formatCode>###0.00</c:formatCode>
                <c:ptCount val="3"/>
                <c:pt idx="0" formatCode="####.00">
                  <c:v>-0.57142857142857151</c:v>
                </c:pt>
                <c:pt idx="1">
                  <c:v>-2.9999999999999996</c:v>
                </c:pt>
                <c:pt idx="2">
                  <c:v>-1.4761904761904763</c:v>
                </c:pt>
              </c:numCache>
            </c:numRef>
          </c:val>
        </c:ser>
        <c:ser>
          <c:idx val="1"/>
          <c:order val="1"/>
          <c:tx>
            <c:strRef>
              <c:f>Gràfics!$R$483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Gràfics!$U$481:$W$481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Gràfics!$U$483:$W$483</c:f>
              <c:numCache>
                <c:formatCode>###0.00</c:formatCode>
                <c:ptCount val="3"/>
                <c:pt idx="0" formatCode="####.00">
                  <c:v>-0.6</c:v>
                </c:pt>
                <c:pt idx="1">
                  <c:v>-3.9999999999999996</c:v>
                </c:pt>
                <c:pt idx="2" formatCode="####.00">
                  <c:v>-0.3</c:v>
                </c:pt>
              </c:numCache>
            </c:numRef>
          </c:val>
        </c:ser>
        <c:ser>
          <c:idx val="2"/>
          <c:order val="2"/>
          <c:tx>
            <c:strRef>
              <c:f>Gràfics!$R$484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Gràfics!$U$481:$W$481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Gràfics!$U$484:$W$484</c:f>
              <c:numCache>
                <c:formatCode>###0.00</c:formatCode>
                <c:ptCount val="3"/>
                <c:pt idx="0">
                  <c:v>-1.208333333333333</c:v>
                </c:pt>
                <c:pt idx="1">
                  <c:v>-3.2291666666666656</c:v>
                </c:pt>
                <c:pt idx="2" formatCode="####.00">
                  <c:v>-6.25E-2</c:v>
                </c:pt>
              </c:numCache>
            </c:numRef>
          </c:val>
        </c:ser>
        <c:ser>
          <c:idx val="3"/>
          <c:order val="3"/>
          <c:tx>
            <c:strRef>
              <c:f>Gràfics!$R$485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Gràfics!$U$481:$W$481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Gràfics!$U$485:$W$485</c:f>
              <c:numCache>
                <c:formatCode>###0.00</c:formatCode>
                <c:ptCount val="3"/>
                <c:pt idx="0" formatCode="####.00">
                  <c:v>-0.8431372549019609</c:v>
                </c:pt>
                <c:pt idx="1">
                  <c:v>-3.5294117647058831</c:v>
                </c:pt>
                <c:pt idx="2">
                  <c:v>-1.0980392156862744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774592"/>
        <c:axId val="715780480"/>
      </c:barChart>
      <c:catAx>
        <c:axId val="715774592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sz="900" b="1"/>
            </a:pPr>
            <a:endParaRPr lang="ca-ES"/>
          </a:p>
        </c:txPr>
        <c:crossAx val="715780480"/>
        <c:crosses val="autoZero"/>
        <c:auto val="1"/>
        <c:lblAlgn val="ctr"/>
        <c:lblOffset val="100"/>
        <c:noMultiLvlLbl val="0"/>
      </c:catAx>
      <c:valAx>
        <c:axId val="715780480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715774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62962962962963"/>
          <c:y val="0.31854726742283401"/>
          <c:w val="0.6825"/>
          <c:h val="0.46332894672710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Resum!$AC$52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Resum!$AB$53:$AB$56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Resum!$AC$53:$AC$56</c:f>
              <c:numCache>
                <c:formatCode>###0.0%</c:formatCode>
                <c:ptCount val="4"/>
                <c:pt idx="0">
                  <c:v>0.76190476190476186</c:v>
                </c:pt>
                <c:pt idx="1">
                  <c:v>0.7</c:v>
                </c:pt>
                <c:pt idx="2">
                  <c:v>0.81632653061224492</c:v>
                </c:pt>
                <c:pt idx="3">
                  <c:v>0.80392156862745101</c:v>
                </c:pt>
              </c:numCache>
            </c:numRef>
          </c:val>
        </c:ser>
        <c:ser>
          <c:idx val="1"/>
          <c:order val="1"/>
          <c:tx>
            <c:strRef>
              <c:f>Resum!$AD$52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Resum!$AB$53:$AB$56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Resum!$AD$53:$AD$56</c:f>
              <c:numCache>
                <c:formatCode>###0.0%</c:formatCode>
                <c:ptCount val="4"/>
                <c:pt idx="0">
                  <c:v>0.85</c:v>
                </c:pt>
                <c:pt idx="1">
                  <c:v>0.8</c:v>
                </c:pt>
                <c:pt idx="2">
                  <c:v>0.91836734693877542</c:v>
                </c:pt>
                <c:pt idx="3">
                  <c:v>0.84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460096"/>
        <c:axId val="365461888"/>
      </c:barChart>
      <c:catAx>
        <c:axId val="36546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65461888"/>
        <c:crosses val="autoZero"/>
        <c:auto val="1"/>
        <c:lblAlgn val="ctr"/>
        <c:lblOffset val="100"/>
        <c:noMultiLvlLbl val="0"/>
      </c:catAx>
      <c:valAx>
        <c:axId val="365461888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365460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cognitives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Gràfics!$R$482</c:f>
              <c:strCache>
                <c:ptCount val="1"/>
                <c:pt idx="0">
                  <c:v>ENGINYERIA AERONÀUTICA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Gràfics!$AD$481:$AF$481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Gràfics!$AD$482:$AF$482</c:f>
              <c:numCache>
                <c:formatCode>###0.00</c:formatCode>
                <c:ptCount val="3"/>
                <c:pt idx="0">
                  <c:v>-1.7619047619047619</c:v>
                </c:pt>
                <c:pt idx="1">
                  <c:v>-1.6666666666666667</c:v>
                </c:pt>
                <c:pt idx="2">
                  <c:v>-1</c:v>
                </c:pt>
              </c:numCache>
            </c:numRef>
          </c:val>
        </c:ser>
        <c:ser>
          <c:idx val="1"/>
          <c:order val="1"/>
          <c:tx>
            <c:strRef>
              <c:f>Gràfics!$R$483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Gràfics!$AD$481:$AF$481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Gràfics!$AD$483:$AF$483</c:f>
              <c:numCache>
                <c:formatCode>####.00</c:formatCode>
                <c:ptCount val="3"/>
                <c:pt idx="0" formatCode="###0.00">
                  <c:v>-1.4</c:v>
                </c:pt>
                <c:pt idx="1">
                  <c:v>-0.90000000000000024</c:v>
                </c:pt>
                <c:pt idx="2" formatCode="###0.00">
                  <c:v>-1.1000000000000001</c:v>
                </c:pt>
              </c:numCache>
            </c:numRef>
          </c:val>
        </c:ser>
        <c:ser>
          <c:idx val="2"/>
          <c:order val="2"/>
          <c:tx>
            <c:strRef>
              <c:f>Gràfics!$R$484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Gràfics!$AD$481:$AF$481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Gràfics!$AD$484:$AF$484</c:f>
              <c:numCache>
                <c:formatCode>####.00</c:formatCode>
                <c:ptCount val="3"/>
                <c:pt idx="0" formatCode="###0.00">
                  <c:v>-1.9791666666666667</c:v>
                </c:pt>
                <c:pt idx="1">
                  <c:v>-0.70833333333333348</c:v>
                </c:pt>
                <c:pt idx="2" formatCode="###0.00">
                  <c:v>-1</c:v>
                </c:pt>
              </c:numCache>
            </c:numRef>
          </c:val>
        </c:ser>
        <c:ser>
          <c:idx val="3"/>
          <c:order val="3"/>
          <c:tx>
            <c:strRef>
              <c:f>Gràfics!$R$485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Gràfics!$AD$481:$AF$481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Gràfics!$AD$485:$AF$485</c:f>
              <c:numCache>
                <c:formatCode>###0.00</c:formatCode>
                <c:ptCount val="3"/>
                <c:pt idx="0">
                  <c:v>-1.5882352941176472</c:v>
                </c:pt>
                <c:pt idx="1">
                  <c:v>-1.5686274509803924</c:v>
                </c:pt>
                <c:pt idx="2">
                  <c:v>-1.0980392156862746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004608"/>
        <c:axId val="718006144"/>
      </c:barChart>
      <c:catAx>
        <c:axId val="71800460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718006144"/>
        <c:crosses val="autoZero"/>
        <c:auto val="1"/>
        <c:lblAlgn val="ctr"/>
        <c:lblOffset val="100"/>
        <c:noMultiLvlLbl val="0"/>
      </c:catAx>
      <c:valAx>
        <c:axId val="718006144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7180046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Gràfics!$O$591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Gràfics!$N$592:$N$595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Gràfics!$O$592:$O$595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0.6</c:v>
                </c:pt>
              </c:numCache>
            </c:numRef>
          </c:val>
        </c:ser>
        <c:ser>
          <c:idx val="1"/>
          <c:order val="1"/>
          <c:tx>
            <c:strRef>
              <c:f>Gràfics!$P$591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Gràfics!$N$592:$N$595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Gràfics!$P$592:$P$595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028160"/>
        <c:axId val="718029952"/>
      </c:barChart>
      <c:catAx>
        <c:axId val="7180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8029952"/>
        <c:crosses val="autoZero"/>
        <c:auto val="1"/>
        <c:lblAlgn val="ctr"/>
        <c:lblOffset val="100"/>
        <c:noMultiLvlLbl val="0"/>
      </c:catAx>
      <c:valAx>
        <c:axId val="71802995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718028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Gràfics!$M$618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Gràfics!$L$619:$L$621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Gràfics!$M$619:$M$621</c:f>
              <c:numCache>
                <c:formatCode>###0.0%</c:formatCode>
                <c:ptCount val="3"/>
                <c:pt idx="0">
                  <c:v>0</c:v>
                </c:pt>
                <c:pt idx="1">
                  <c:v>0.66666666666666674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Gràfics!$N$618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Gràfics!$L$619:$L$621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Gràfics!$N$619:$N$621</c:f>
              <c:numCache>
                <c:formatCode>###0.0%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Gràfics!$O$618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Gràfics!$L$619:$L$621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Gràfics!$O$619:$O$621</c:f>
              <c:numCache>
                <c:formatCode>###0.0%</c:formatCode>
                <c:ptCount val="3"/>
                <c:pt idx="0">
                  <c:v>0</c:v>
                </c:pt>
                <c:pt idx="1">
                  <c:v>0.33333333333333337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Gràfics!$P$618</c:f>
              <c:strCache>
                <c:ptCount val="1"/>
                <c:pt idx="0">
                  <c:v>Més de dos anys</c:v>
                </c:pt>
              </c:strCache>
            </c:strRef>
          </c:tx>
          <c:invertIfNegative val="0"/>
          <c:cat>
            <c:strRef>
              <c:f>Gràfics!$L$619:$L$621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Gràfics!$P$619:$P$621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979264"/>
        <c:axId val="719980800"/>
      </c:barChart>
      <c:catAx>
        <c:axId val="71997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719980800"/>
        <c:crosses val="autoZero"/>
        <c:auto val="1"/>
        <c:lblAlgn val="ctr"/>
        <c:lblOffset val="100"/>
        <c:noMultiLvlLbl val="0"/>
      </c:catAx>
      <c:valAx>
        <c:axId val="719980800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719979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Gràfics!$M$640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Gràfics!$L$641:$L$643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Gràfics!$M$641:$M$643</c:f>
              <c:numCache>
                <c:formatCode>###0.0%</c:formatCode>
                <c:ptCount val="3"/>
                <c:pt idx="0">
                  <c:v>0</c:v>
                </c:pt>
                <c:pt idx="1">
                  <c:v>0.33333333333333337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Gràfics!$N$640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Gràfics!$L$641:$L$643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Gràfics!$N$641:$N$643</c:f>
              <c:numCache>
                <c:formatCode>###0.0%</c:formatCode>
                <c:ptCount val="3"/>
                <c:pt idx="0">
                  <c:v>1</c:v>
                </c:pt>
                <c:pt idx="1">
                  <c:v>0.33333333333333337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Gràfics!$O$640</c:f>
              <c:strCache>
                <c:ptCount val="1"/>
                <c:pt idx="0">
                  <c:v>De 4 a 5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Gràfics!$L$641:$L$643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Gràfics!$O$641:$O$643</c:f>
              <c:numCache>
                <c:formatCode>###0.0%</c:formatCode>
                <c:ptCount val="3"/>
                <c:pt idx="0">
                  <c:v>0</c:v>
                </c:pt>
                <c:pt idx="1">
                  <c:v>0.33333333333333337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Gràfics!$P$640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Gràfics!$L$641:$L$643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Gràfics!$P$641:$P$643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041472"/>
        <c:axId val="720043008"/>
      </c:barChart>
      <c:catAx>
        <c:axId val="72004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720043008"/>
        <c:crosses val="autoZero"/>
        <c:auto val="1"/>
        <c:lblAlgn val="ctr"/>
        <c:lblOffset val="100"/>
        <c:noMultiLvlLbl val="0"/>
      </c:catAx>
      <c:valAx>
        <c:axId val="720043008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720041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Gràfics!$N$652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 prst="angle"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Gràfics!$N$653:$N$655</c:f>
              <c:numCache>
                <c:formatCode>###0.0%</c:formatCode>
                <c:ptCount val="3"/>
                <c:pt idx="0">
                  <c:v>0.5</c:v>
                </c:pt>
                <c:pt idx="1">
                  <c:v>0.11229946524064172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Gràfics!$O$652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Gràfics!$O$653:$O$655</c:f>
              <c:numCache>
                <c:formatCode>###0.0%</c:formatCode>
                <c:ptCount val="3"/>
                <c:pt idx="0">
                  <c:v>0</c:v>
                </c:pt>
                <c:pt idx="1">
                  <c:v>0.16310160427807485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Gràfics!$P$652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layout>
                <c:manualLayout>
                  <c:x val="7.0555555555555554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Gràfics!$P$653:$P$655</c:f>
              <c:numCache>
                <c:formatCode>###0.0%</c:formatCode>
                <c:ptCount val="3"/>
                <c:pt idx="0">
                  <c:v>0</c:v>
                </c:pt>
                <c:pt idx="1">
                  <c:v>5.6684491978609627E-2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Gràfics!$Q$652</c:f>
              <c:strCache>
                <c:ptCount val="1"/>
                <c:pt idx="0">
                  <c:v>Oposició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layout>
                <c:manualLayout>
                  <c:x val="1.058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Gràfics!$Q$653:$Q$655</c:f>
              <c:numCache>
                <c:formatCode>###0.0%</c:formatCode>
                <c:ptCount val="3"/>
                <c:pt idx="0">
                  <c:v>0</c:v>
                </c:pt>
                <c:pt idx="1">
                  <c:v>5.6684491978609627E-2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Gràfics!$R$652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layout>
                <c:manualLayout>
                  <c:x val="8.4666666666666675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Gràfics!$R$653:$R$655</c:f>
              <c:numCache>
                <c:formatCode>###0.0%</c:formatCode>
                <c:ptCount val="3"/>
                <c:pt idx="0">
                  <c:v>0</c:v>
                </c:pt>
                <c:pt idx="1">
                  <c:v>0.11016042780748664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Gràfics!$S$652</c:f>
              <c:strCache>
                <c:ptCount val="1"/>
                <c:pt idx="0">
                  <c:v>Crear una empresa pròpia</c:v>
                </c:pt>
              </c:strCache>
            </c:strRef>
          </c:tx>
          <c:invertIfNegative val="0"/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Gràfics!$S$653:$S$655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Gràfics!$T$652</c:f>
              <c:strCache>
                <c:ptCount val="1"/>
                <c:pt idx="0">
                  <c:v>Serveis de la borsa de les 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layout>
                <c:manualLayout>
                  <c:x val="-7.0555555555555551E-4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583333333333333E-2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Gràfics!$T$653:$T$655</c:f>
              <c:numCache>
                <c:formatCode>###0.0%</c:formatCode>
                <c:ptCount val="3"/>
                <c:pt idx="0">
                  <c:v>0</c:v>
                </c:pt>
                <c:pt idx="1">
                  <c:v>5.6684491978609627E-2</c:v>
                </c:pt>
                <c:pt idx="2">
                  <c:v>0.14285714285714285</c:v>
                </c:pt>
              </c:numCache>
            </c:numRef>
          </c:val>
        </c:ser>
        <c:ser>
          <c:idx val="7"/>
          <c:order val="7"/>
          <c:tx>
            <c:strRef>
              <c:f>Gràfics!$U$652</c:f>
              <c:strCache>
                <c:ptCount val="1"/>
                <c:pt idx="0">
                  <c:v>Convenis de cooperació educativa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layout>
                <c:manualLayout>
                  <c:x val="7.0555555555555554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Gràfics!$U$653:$U$655</c:f>
              <c:numCache>
                <c:formatCode>###0.0%</c:formatCode>
                <c:ptCount val="3"/>
                <c:pt idx="0">
                  <c:v>0</c:v>
                </c:pt>
                <c:pt idx="1">
                  <c:v>5.6684491978609627E-2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Gràfics!$V$652</c:f>
              <c:strCache>
                <c:ptCount val="1"/>
                <c:pt idx="0">
                  <c:v>Col·legi o associació professional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Gràfics!$V$653:$V$655</c:f>
              <c:numCache>
                <c:formatCode>###0.0%</c:formatCode>
                <c:ptCount val="3"/>
                <c:pt idx="0">
                  <c:v>0</c:v>
                </c:pt>
                <c:pt idx="1">
                  <c:v>0.11016042780748664</c:v>
                </c:pt>
                <c:pt idx="2">
                  <c:v>0.14285714285714285</c:v>
                </c:pt>
              </c:numCache>
            </c:numRef>
          </c:val>
        </c:ser>
        <c:ser>
          <c:idx val="9"/>
          <c:order val="9"/>
          <c:tx>
            <c:strRef>
              <c:f>Gràfics!$W$652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Gràfics!$W$653:$W$655</c:f>
              <c:numCache>
                <c:formatCode>###0.0%</c:formatCode>
                <c:ptCount val="3"/>
                <c:pt idx="0">
                  <c:v>0.5</c:v>
                </c:pt>
                <c:pt idx="1">
                  <c:v>0.16363636363636364</c:v>
                </c:pt>
                <c:pt idx="2">
                  <c:v>0.42</c:v>
                </c:pt>
              </c:numCache>
            </c:numRef>
          </c:val>
        </c:ser>
        <c:ser>
          <c:idx val="10"/>
          <c:order val="10"/>
          <c:tx>
            <c:strRef>
              <c:f>Gràfics!$X$652</c:f>
              <c:strCache>
                <c:ptCount val="1"/>
                <c:pt idx="0">
                  <c:v>Bolsas institucionales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layout>
                <c:manualLayout>
                  <c:x val="8.4666666666666675E-3"/>
                  <c:y val="8.819444444444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Gràfics!$X$653:$X$655</c:f>
              <c:numCache>
                <c:formatCode>###0.0%</c:formatCode>
                <c:ptCount val="3"/>
                <c:pt idx="0">
                  <c:v>0</c:v>
                </c:pt>
                <c:pt idx="1">
                  <c:v>0.11229946524064172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Gràfics!$Y$652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Gràfics!$M$653:$M$655</c:f>
              <c:strCache>
                <c:ptCount val="3"/>
                <c:pt idx="0">
                  <c:v>ENGINYERIA AERONÀUTICA</c:v>
                </c:pt>
                <c:pt idx="1">
                  <c:v>ENGINYERIA EN ORGANITZACIÓ INDUSTRIAL</c:v>
                </c:pt>
                <c:pt idx="2">
                  <c:v>ENGINYERIA INDUSTRIAL</c:v>
                </c:pt>
              </c:strCache>
            </c:strRef>
          </c:cat>
          <c:val>
            <c:numRef>
              <c:f>Gràfics!$Y$653:$Y$655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1089280"/>
        <c:axId val="721090816"/>
        <c:axId val="0"/>
      </c:bar3DChart>
      <c:catAx>
        <c:axId val="72108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721090816"/>
        <c:crosses val="autoZero"/>
        <c:auto val="1"/>
        <c:lblAlgn val="ctr"/>
        <c:lblOffset val="100"/>
        <c:noMultiLvlLbl val="0"/>
      </c:catAx>
      <c:valAx>
        <c:axId val="7210908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210892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Gràfics!$N$688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Gràfics!$M$689:$M$690</c:f>
              <c:strCache>
                <c:ptCount val="2"/>
                <c:pt idx="0">
                  <c:v>ENGINYERIA EN AUTOMÀTICA I ELECTRÒNICA INDUSTRIAL</c:v>
                </c:pt>
                <c:pt idx="1">
                  <c:v>ENGINYERIA INDUSTRIAL</c:v>
                </c:pt>
              </c:strCache>
            </c:strRef>
          </c:cat>
          <c:val>
            <c:numRef>
              <c:f>Gràfics!$N$689:$N$690</c:f>
              <c:numCache>
                <c:formatCode>###0.0%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Gràfics!$O$688</c:f>
              <c:strCache>
                <c:ptCount val="1"/>
                <c:pt idx="0">
                  <c:v>Maternitat/llar</c:v>
                </c:pt>
              </c:strCache>
            </c:strRef>
          </c:tx>
          <c:invertIfNegative val="0"/>
          <c:cat>
            <c:strRef>
              <c:f>Gràfics!$M$689:$M$690</c:f>
              <c:strCache>
                <c:ptCount val="2"/>
                <c:pt idx="0">
                  <c:v>ENGINYERIA EN AUTOMÀTICA I ELECTRÒNICA INDUSTRIAL</c:v>
                </c:pt>
                <c:pt idx="1">
                  <c:v>ENGINYERIA INDUSTRIAL</c:v>
                </c:pt>
              </c:strCache>
            </c:strRef>
          </c:cat>
          <c:val>
            <c:numRef>
              <c:f>Gràfics!$O$689:$O$690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Gràfics!$P$688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Gràfics!$M$689:$M$690</c:f>
              <c:strCache>
                <c:ptCount val="2"/>
                <c:pt idx="0">
                  <c:v>ENGINYERIA EN AUTOMÀTICA I ELECTRÒNICA INDUSTRIAL</c:v>
                </c:pt>
                <c:pt idx="1">
                  <c:v>ENGINYERIA INDUSTRIAL</c:v>
                </c:pt>
              </c:strCache>
            </c:strRef>
          </c:cat>
          <c:val>
            <c:numRef>
              <c:f>Gràfics!$P$689:$P$690</c:f>
              <c:numCache>
                <c:formatCode>###0.0%</c:formatCode>
                <c:ptCount val="2"/>
                <c:pt idx="0">
                  <c:v>1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142144"/>
        <c:axId val="721143680"/>
      </c:barChart>
      <c:catAx>
        <c:axId val="72114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21143680"/>
        <c:crosses val="autoZero"/>
        <c:auto val="1"/>
        <c:lblAlgn val="ctr"/>
        <c:lblOffset val="100"/>
        <c:noMultiLvlLbl val="0"/>
      </c:catAx>
      <c:valAx>
        <c:axId val="721143680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7211421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Gràfics!$M$711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Gràfics!$L$712:$L$715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Gràfics!$M$712:$M$715</c:f>
              <c:numCache>
                <c:formatCode>###0.0%</c:formatCode>
                <c:ptCount val="4"/>
                <c:pt idx="0">
                  <c:v>0.76190476190476186</c:v>
                </c:pt>
                <c:pt idx="1">
                  <c:v>0.7</c:v>
                </c:pt>
                <c:pt idx="2">
                  <c:v>0.81632653061224492</c:v>
                </c:pt>
                <c:pt idx="3">
                  <c:v>0.80392156862745101</c:v>
                </c:pt>
              </c:numCache>
            </c:numRef>
          </c:val>
        </c:ser>
        <c:ser>
          <c:idx val="1"/>
          <c:order val="1"/>
          <c:tx>
            <c:strRef>
              <c:f>Gràfics!$N$711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Gràfics!$L$712:$L$715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Gràfics!$N$712:$N$715</c:f>
              <c:numCache>
                <c:formatCode>###0.0%</c:formatCode>
                <c:ptCount val="4"/>
                <c:pt idx="0">
                  <c:v>0.85</c:v>
                </c:pt>
                <c:pt idx="1">
                  <c:v>0.8</c:v>
                </c:pt>
                <c:pt idx="2">
                  <c:v>0.91836734693877542</c:v>
                </c:pt>
                <c:pt idx="3">
                  <c:v>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181696"/>
        <c:axId val="721183488"/>
      </c:barChart>
      <c:catAx>
        <c:axId val="721181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721183488"/>
        <c:crosses val="autoZero"/>
        <c:auto val="1"/>
        <c:lblAlgn val="ctr"/>
        <c:lblOffset val="100"/>
        <c:noMultiLvlLbl val="0"/>
      </c:catAx>
      <c:valAx>
        <c:axId val="72118348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721181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Gràfics!$M$734</c:f>
              <c:strCache>
                <c:ptCount val="1"/>
                <c:pt idx="0">
                  <c:v>ENGINYERIA AERONÀUTICA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delete val="1"/>
            </c:dLbl>
            <c:dLbl>
              <c:idx val="5"/>
              <c:layout>
                <c:manualLayout>
                  <c:x val="0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Gràfics!$N$731:$S$733</c:f>
              <c:multiLvlStrCache>
                <c:ptCount val="6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Gràfics!$N$734:$S$734</c:f>
              <c:numCache>
                <c:formatCode>###0.0%</c:formatCode>
                <c:ptCount val="6"/>
                <c:pt idx="0">
                  <c:v>0.23809523809523811</c:v>
                </c:pt>
                <c:pt idx="1">
                  <c:v>0.19047619047619047</c:v>
                </c:pt>
                <c:pt idx="2">
                  <c:v>0</c:v>
                </c:pt>
                <c:pt idx="3">
                  <c:v>0.23809523809523811</c:v>
                </c:pt>
                <c:pt idx="4">
                  <c:v>0.23809523809523811</c:v>
                </c:pt>
                <c:pt idx="5">
                  <c:v>9.5238095238095233E-2</c:v>
                </c:pt>
              </c:numCache>
            </c:numRef>
          </c:val>
        </c:ser>
        <c:ser>
          <c:idx val="1"/>
          <c:order val="1"/>
          <c:tx>
            <c:strRef>
              <c:f>Gràfics!$M$735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Gràfics!$N$731:$S$733</c:f>
              <c:multiLvlStrCache>
                <c:ptCount val="6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Gràfics!$N$735:$S$735</c:f>
              <c:numCache>
                <c:formatCode>###0.0%</c:formatCode>
                <c:ptCount val="6"/>
                <c:pt idx="0">
                  <c:v>0.5</c:v>
                </c:pt>
                <c:pt idx="1">
                  <c:v>0.1</c:v>
                </c:pt>
                <c:pt idx="2">
                  <c:v>0</c:v>
                </c:pt>
                <c:pt idx="3">
                  <c:v>0.3</c:v>
                </c:pt>
                <c:pt idx="4">
                  <c:v>0</c:v>
                </c:pt>
                <c:pt idx="5">
                  <c:v>0.1</c:v>
                </c:pt>
              </c:numCache>
            </c:numRef>
          </c:val>
        </c:ser>
        <c:ser>
          <c:idx val="2"/>
          <c:order val="2"/>
          <c:tx>
            <c:strRef>
              <c:f>Gràfics!$M$736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2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2.8222222222222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Gràfics!$N$731:$S$733</c:f>
              <c:multiLvlStrCache>
                <c:ptCount val="6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Gràfics!$N$736:$S$736</c:f>
              <c:numCache>
                <c:formatCode>###0.0%</c:formatCode>
                <c:ptCount val="6"/>
                <c:pt idx="0">
                  <c:v>0.34693877551020408</c:v>
                </c:pt>
                <c:pt idx="1">
                  <c:v>0.22448979591836735</c:v>
                </c:pt>
                <c:pt idx="2">
                  <c:v>2.0408163265306124E-2</c:v>
                </c:pt>
                <c:pt idx="3">
                  <c:v>0.38775510204081631</c:v>
                </c:pt>
                <c:pt idx="4">
                  <c:v>0</c:v>
                </c:pt>
                <c:pt idx="5">
                  <c:v>2.0408163265306124E-2</c:v>
                </c:pt>
              </c:numCache>
            </c:numRef>
          </c:val>
        </c:ser>
        <c:ser>
          <c:idx val="3"/>
          <c:order val="3"/>
          <c:tx>
            <c:strRef>
              <c:f>Gràfics!$M$737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8344444444444444E-2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2.1166666666666667E-2"/>
                  <c:y val="-2.9398148148148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Gràfics!$N$731:$S$733</c:f>
              <c:multiLvlStrCache>
                <c:ptCount val="6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Gràfics!$N$737:$S$737</c:f>
              <c:numCache>
                <c:formatCode>###0.0%</c:formatCode>
                <c:ptCount val="6"/>
                <c:pt idx="0">
                  <c:v>0.29411764705882354</c:v>
                </c:pt>
                <c:pt idx="1">
                  <c:v>0.17647058823529413</c:v>
                </c:pt>
                <c:pt idx="2">
                  <c:v>0</c:v>
                </c:pt>
                <c:pt idx="3">
                  <c:v>0.39215686274509809</c:v>
                </c:pt>
                <c:pt idx="4">
                  <c:v>3.9215686274509803E-2</c:v>
                </c:pt>
                <c:pt idx="5">
                  <c:v>9.8039215686274522E-2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8761088"/>
        <c:axId val="728762624"/>
        <c:axId val="0"/>
      </c:bar3DChart>
      <c:catAx>
        <c:axId val="72876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728762624"/>
        <c:crosses val="autoZero"/>
        <c:auto val="1"/>
        <c:lblAlgn val="ctr"/>
        <c:lblOffset val="100"/>
        <c:noMultiLvlLbl val="0"/>
      </c:catAx>
      <c:valAx>
        <c:axId val="7287626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28761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Gràfics!$M$755</c:f>
              <c:strCache>
                <c:ptCount val="1"/>
                <c:pt idx="0">
                  <c:v>ENGINYERIA AERONÀUTICA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Gràfics!$N$753:$Q$754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Gràfics!$N$755:$Q$755</c:f>
              <c:numCache>
                <c:formatCode>###0.0%</c:formatCode>
                <c:ptCount val="4"/>
                <c:pt idx="0">
                  <c:v>9.5238095238095233E-2</c:v>
                </c:pt>
                <c:pt idx="1">
                  <c:v>0.23809523809523811</c:v>
                </c:pt>
                <c:pt idx="2">
                  <c:v>0.33333333333333337</c:v>
                </c:pt>
                <c:pt idx="3">
                  <c:v>0.33333333333333337</c:v>
                </c:pt>
              </c:numCache>
            </c:numRef>
          </c:val>
        </c:ser>
        <c:ser>
          <c:idx val="1"/>
          <c:order val="1"/>
          <c:tx>
            <c:strRef>
              <c:f>Gràfics!$M$756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Gràfics!$N$753:$Q$754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Gràfics!$N$756:$Q$756</c:f>
              <c:numCache>
                <c:formatCode>###0.0%</c:formatCode>
                <c:ptCount val="4"/>
                <c:pt idx="0">
                  <c:v>0.9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Gràfics!$M$757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Gràfics!$N$753:$Q$754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Gràfics!$N$757:$Q$757</c:f>
              <c:numCache>
                <c:formatCode>###0.0%</c:formatCode>
                <c:ptCount val="4"/>
                <c:pt idx="0">
                  <c:v>0.61224489795918369</c:v>
                </c:pt>
                <c:pt idx="1">
                  <c:v>0.16326530612244899</c:v>
                </c:pt>
                <c:pt idx="2">
                  <c:v>0.22448979591836735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Gràfics!$M$758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Gràfics!$N$753:$Q$754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Gràfics!$N$758:$Q$758</c:f>
              <c:numCache>
                <c:formatCode>###0.0%</c:formatCode>
                <c:ptCount val="4"/>
                <c:pt idx="0">
                  <c:v>0.35294117647058826</c:v>
                </c:pt>
                <c:pt idx="1">
                  <c:v>0.23529411764705885</c:v>
                </c:pt>
                <c:pt idx="2">
                  <c:v>0.21568627450980393</c:v>
                </c:pt>
                <c:pt idx="3">
                  <c:v>0.19607843137254904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8799488"/>
        <c:axId val="683356160"/>
        <c:axId val="0"/>
      </c:bar3DChart>
      <c:catAx>
        <c:axId val="7287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683356160"/>
        <c:crosses val="autoZero"/>
        <c:auto val="1"/>
        <c:lblAlgn val="ctr"/>
        <c:lblOffset val="100"/>
        <c:noMultiLvlLbl val="0"/>
      </c:catAx>
      <c:valAx>
        <c:axId val="683356160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728799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Gràfics!$R$387</c:f>
              <c:strCache>
                <c:ptCount val="1"/>
                <c:pt idx="0">
                  <c:v>Agricultura, ramaderia, silvicultura, caça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Gràfics!$R$388:$R$391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1.9607843137254902E-2</c:v>
                </c:pt>
              </c:numCache>
            </c:numRef>
          </c:val>
        </c:ser>
        <c:ser>
          <c:idx val="1"/>
          <c:order val="1"/>
          <c:tx>
            <c:strRef>
              <c:f>Gràfics!$S$387</c:f>
              <c:strCache>
                <c:ptCount val="1"/>
                <c:pt idx="0">
                  <c:v>Comb. Sòlids, petroli, gas i minerals radioactius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Gràfics!$S$388:$S$391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2.0833333333333336E-2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Gràfics!$T$387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Gràfics!$T$388:$T$391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2.0833333333333336E-2</c:v>
                </c:pt>
                <c:pt idx="3">
                  <c:v>7.8431372549019607E-2</c:v>
                </c:pt>
              </c:numCache>
            </c:numRef>
          </c:val>
        </c:ser>
        <c:ser>
          <c:idx val="3"/>
          <c:order val="3"/>
          <c:tx>
            <c:strRef>
              <c:f>Gràfics!$U$387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Gràfics!$U$388:$U$391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4.1666666666666671E-2</c:v>
                </c:pt>
                <c:pt idx="3">
                  <c:v>3.9215686274509803E-2</c:v>
                </c:pt>
              </c:numCache>
            </c:numRef>
          </c:val>
        </c:ser>
        <c:ser>
          <c:idx val="4"/>
          <c:order val="4"/>
          <c:tx>
            <c:strRef>
              <c:f>Gràfics!$V$387</c:f>
              <c:strCache>
                <c:ptCount val="1"/>
                <c:pt idx="0">
                  <c:v>Indústries farmacèutiques i cosmètiques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Gràfics!$V$388:$V$391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4.1666666666666671E-2</c:v>
                </c:pt>
                <c:pt idx="3">
                  <c:v>1.9607843137254902E-2</c:v>
                </c:pt>
              </c:numCache>
            </c:numRef>
          </c:val>
        </c:ser>
        <c:ser>
          <c:idx val="5"/>
          <c:order val="5"/>
          <c:tx>
            <c:strRef>
              <c:f>Gràfics!$W$387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Gràfics!$W$388:$W$391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0.2</c:v>
                </c:pt>
                <c:pt idx="2">
                  <c:v>0.125</c:v>
                </c:pt>
                <c:pt idx="3">
                  <c:v>0.15686274509803921</c:v>
                </c:pt>
              </c:numCache>
            </c:numRef>
          </c:val>
        </c:ser>
        <c:ser>
          <c:idx val="6"/>
          <c:order val="6"/>
          <c:tx>
            <c:strRef>
              <c:f>Gràfics!$X$387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Gràfics!$X$388:$X$391</c:f>
              <c:numCache>
                <c:formatCode>###0.0%</c:formatCode>
                <c:ptCount val="4"/>
                <c:pt idx="0">
                  <c:v>0.28571428571428575</c:v>
                </c:pt>
                <c:pt idx="1">
                  <c:v>0.3</c:v>
                </c:pt>
                <c:pt idx="2">
                  <c:v>0.14583333333333334</c:v>
                </c:pt>
                <c:pt idx="3">
                  <c:v>0.1372549019607843</c:v>
                </c:pt>
              </c:numCache>
            </c:numRef>
          </c:val>
        </c:ser>
        <c:ser>
          <c:idx val="7"/>
          <c:order val="7"/>
          <c:tx>
            <c:strRef>
              <c:f>Gràfics!$Y$387</c:f>
              <c:strCache>
                <c:ptCount val="1"/>
                <c:pt idx="0">
                  <c:v>Productes alimentaris, begudes i tabac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Gràfics!$Y$388:$Y$391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2.0833333333333336E-2</c:v>
                </c:pt>
                <c:pt idx="3">
                  <c:v>1.9607843137254902E-2</c:v>
                </c:pt>
              </c:numCache>
            </c:numRef>
          </c:val>
        </c:ser>
        <c:ser>
          <c:idx val="8"/>
          <c:order val="8"/>
          <c:tx>
            <c:strRef>
              <c:f>Gràfics!$Z$387</c:f>
              <c:strCache>
                <c:ptCount val="1"/>
                <c:pt idx="0">
                  <c:v>Indústries tèxtils, del cuir i de confeccions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Gràfics!$Z$388:$Z$391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1.9607843137254902E-2</c:v>
                </c:pt>
              </c:numCache>
            </c:numRef>
          </c:val>
        </c:ser>
        <c:ser>
          <c:idx val="9"/>
          <c:order val="9"/>
          <c:tx>
            <c:strRef>
              <c:f>Gràfics!$AA$387</c:f>
              <c:strCache>
                <c:ptCount val="1"/>
                <c:pt idx="0">
                  <c:v>Paper i articles derivats. Arts gràfiques i edició. Fabricació de pasta de paper, cartró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Gràfics!$AA$388:$AA$391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2.0833333333333336E-2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Gràfics!$AB$387</c:f>
              <c:strCache>
                <c:ptCount val="1"/>
                <c:pt idx="0">
                  <c:v>Cautxú i plàstic. Altres indústries manufactureres. Reciclatge. Fabricació de vidre, fibres sintètiques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Gràfics!$AB$388:$AB$391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4.1666666666666671E-2</c:v>
                </c:pt>
                <c:pt idx="3">
                  <c:v>3.9215686274509803E-2</c:v>
                </c:pt>
              </c:numCache>
            </c:numRef>
          </c:val>
        </c:ser>
        <c:ser>
          <c:idx val="11"/>
          <c:order val="11"/>
          <c:tx>
            <c:strRef>
              <c:f>Gràfics!$AC$387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Gràfics!$AC$388:$AC$391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5.8823529411764712E-2</c:v>
                </c:pt>
              </c:numCache>
            </c:numRef>
          </c:val>
        </c:ser>
        <c:ser>
          <c:idx val="12"/>
          <c:order val="12"/>
          <c:tx>
            <c:strRef>
              <c:f>Gràfics!$AD$387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Gràfics!$AD$388:$AD$391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2.0833333333333336E-2</c:v>
                </c:pt>
                <c:pt idx="3">
                  <c:v>1.9607843137254902E-2</c:v>
                </c:pt>
              </c:numCache>
            </c:numRef>
          </c:val>
        </c:ser>
        <c:ser>
          <c:idx val="13"/>
          <c:order val="13"/>
          <c:tx>
            <c:strRef>
              <c:f>Gràfics!$AE$387</c:f>
              <c:strCache>
                <c:ptCount val="1"/>
                <c:pt idx="0">
                  <c:v>Restaurants, cafès i hosteleria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Gràfics!$AE$388:$AE$391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3.9215686274509803E-2</c:v>
                </c:pt>
              </c:numCache>
            </c:numRef>
          </c:val>
        </c:ser>
        <c:ser>
          <c:idx val="14"/>
          <c:order val="14"/>
          <c:tx>
            <c:strRef>
              <c:f>Gràfics!$AF$387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Gràfics!$AF$388:$AF$391</c:f>
              <c:numCache>
                <c:formatCode>###0.0%</c:formatCode>
                <c:ptCount val="4"/>
                <c:pt idx="0">
                  <c:v>0.42857142857142855</c:v>
                </c:pt>
                <c:pt idx="1">
                  <c:v>0</c:v>
                </c:pt>
                <c:pt idx="2">
                  <c:v>4.1666666666666671E-2</c:v>
                </c:pt>
                <c:pt idx="3">
                  <c:v>1.9607843137254902E-2</c:v>
                </c:pt>
              </c:numCache>
            </c:numRef>
          </c:val>
        </c:ser>
        <c:ser>
          <c:idx val="15"/>
          <c:order val="15"/>
          <c:tx>
            <c:strRef>
              <c:f>Gràfics!$AG$387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Gràfics!$AG$388:$AG$391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2.0833333333333336E-2</c:v>
                </c:pt>
                <c:pt idx="3">
                  <c:v>1.9607843137254902E-2</c:v>
                </c:pt>
              </c:numCache>
            </c:numRef>
          </c:val>
        </c:ser>
        <c:ser>
          <c:idx val="16"/>
          <c:order val="16"/>
          <c:tx>
            <c:strRef>
              <c:f>Gràfics!$AH$387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Gràfics!$AH$388:$AH$391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2.0833333333333336E-2</c:v>
                </c:pt>
                <c:pt idx="3">
                  <c:v>1.9607843137254902E-2</c:v>
                </c:pt>
              </c:numCache>
            </c:numRef>
          </c:val>
        </c:ser>
        <c:ser>
          <c:idx val="17"/>
          <c:order val="17"/>
          <c:tx>
            <c:strRef>
              <c:f>Gràfics!$AI$387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Gràfics!$AI$388:$AI$391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</c:v>
                </c:pt>
                <c:pt idx="2">
                  <c:v>0.1875</c:v>
                </c:pt>
                <c:pt idx="3">
                  <c:v>0.17647058823529413</c:v>
                </c:pt>
              </c:numCache>
            </c:numRef>
          </c:val>
        </c:ser>
        <c:ser>
          <c:idx val="18"/>
          <c:order val="18"/>
          <c:tx>
            <c:strRef>
              <c:f>Gràfics!$AJ$387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Gràfics!$AJ$388:$AJ$391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4.1666666666666671E-2</c:v>
                </c:pt>
                <c:pt idx="3">
                  <c:v>0</c:v>
                </c:pt>
              </c:numCache>
            </c:numRef>
          </c:val>
        </c:ser>
        <c:ser>
          <c:idx val="19"/>
          <c:order val="19"/>
          <c:tx>
            <c:strRef>
              <c:f>Gràfics!$AK$387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Gràfics!$AK$388:$AK$391</c:f>
              <c:numCache>
                <c:formatCode>###0.0%</c:formatCode>
                <c:ptCount val="4"/>
                <c:pt idx="0">
                  <c:v>0.19047619047619047</c:v>
                </c:pt>
                <c:pt idx="1">
                  <c:v>0.2</c:v>
                </c:pt>
                <c:pt idx="2">
                  <c:v>4.1666666666666671E-2</c:v>
                </c:pt>
                <c:pt idx="3">
                  <c:v>9.8039215686274522E-2</c:v>
                </c:pt>
              </c:numCache>
            </c:numRef>
          </c:val>
        </c:ser>
        <c:ser>
          <c:idx val="20"/>
          <c:order val="20"/>
          <c:tx>
            <c:strRef>
              <c:f>Gràfics!$AL$387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Gràfics!$AL$388:$AL$391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1.9607843137254902E-2</c:v>
                </c:pt>
              </c:numCache>
            </c:numRef>
          </c:val>
        </c:ser>
        <c:ser>
          <c:idx val="21"/>
          <c:order val="21"/>
          <c:tx>
            <c:strRef>
              <c:f>Gràfics!$AM$387</c:f>
              <c:strCache>
                <c:ptCount val="1"/>
                <c:pt idx="0">
                  <c:v>Otras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Gràfics!$Q$388:$Q$391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Gràfics!$AM$388:$AM$391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2.0833333333333336E-2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5447424"/>
        <c:axId val="685449216"/>
        <c:axId val="0"/>
      </c:bar3DChart>
      <c:catAx>
        <c:axId val="68544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685449216"/>
        <c:crosses val="autoZero"/>
        <c:auto val="1"/>
        <c:lblAlgn val="ctr"/>
        <c:lblOffset val="100"/>
        <c:noMultiLvlLbl val="0"/>
      </c:catAx>
      <c:valAx>
        <c:axId val="685449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68544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61155555555551"/>
          <c:y val="3.6167824074074081E-2"/>
          <c:w val="0.33192177777777776"/>
          <c:h val="0.91590509259259256"/>
        </c:manualLayout>
      </c:layout>
      <c:overlay val="0"/>
      <c:txPr>
        <a:bodyPr/>
        <a:lstStyle/>
        <a:p>
          <a:pPr>
            <a:defRPr sz="800" b="1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048148148148148"/>
          <c:y val="0.21442602332494859"/>
          <c:w val="0.75905870370370376"/>
          <c:h val="0.5684958838326091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Resum!$AJ$9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Resum!$AI$10:$AI$13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Resum!$AJ$10:$AJ$13</c:f>
              <c:numCache>
                <c:formatCode>###0.0%</c:formatCode>
                <c:ptCount val="4"/>
                <c:pt idx="0">
                  <c:v>0.7142857142857143</c:v>
                </c:pt>
                <c:pt idx="1">
                  <c:v>0.6</c:v>
                </c:pt>
                <c:pt idx="2">
                  <c:v>0.8125</c:v>
                </c:pt>
                <c:pt idx="3">
                  <c:v>0.62745098039215685</c:v>
                </c:pt>
              </c:numCache>
            </c:numRef>
          </c:val>
        </c:ser>
        <c:ser>
          <c:idx val="1"/>
          <c:order val="1"/>
          <c:tx>
            <c:strRef>
              <c:f>Resum!$AK$9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Resum!$AI$10:$AI$13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Resum!$AK$10:$AK$13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2.0833333333333336E-2</c:v>
                </c:pt>
                <c:pt idx="3">
                  <c:v>0.1372549019607843</c:v>
                </c:pt>
              </c:numCache>
            </c:numRef>
          </c:val>
        </c:ser>
        <c:ser>
          <c:idx val="2"/>
          <c:order val="2"/>
          <c:tx>
            <c:strRef>
              <c:f>Resum!$AL$9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Resum!$AI$10:$AI$13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Resum!$AL$10:$AL$13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0.3</c:v>
                </c:pt>
                <c:pt idx="2">
                  <c:v>0.14583333333333334</c:v>
                </c:pt>
                <c:pt idx="3">
                  <c:v>0.19607843137254904</c:v>
                </c:pt>
              </c:numCache>
            </c:numRef>
          </c:val>
        </c:ser>
        <c:ser>
          <c:idx val="3"/>
          <c:order val="3"/>
          <c:tx>
            <c:strRef>
              <c:f>Resum!$AM$9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Resum!$AI$10:$AI$13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Resum!$AM$10:$AM$13</c:f>
              <c:numCache>
                <c:formatCode>###0.0%</c:formatCode>
                <c:ptCount val="4"/>
                <c:pt idx="0">
                  <c:v>0.14285714285714288</c:v>
                </c:pt>
                <c:pt idx="1">
                  <c:v>0</c:v>
                </c:pt>
                <c:pt idx="2">
                  <c:v>2.0833333333333336E-2</c:v>
                </c:pt>
                <c:pt idx="3">
                  <c:v>3.9215686274509803E-2</c:v>
                </c:pt>
              </c:numCache>
            </c:numRef>
          </c:val>
        </c:ser>
        <c:ser>
          <c:idx val="4"/>
          <c:order val="4"/>
          <c:tx>
            <c:strRef>
              <c:f>Resum!$AN$9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Resum!$AI$10:$AI$13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Resum!$AN$10:$AN$13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65501056"/>
        <c:axId val="365515136"/>
        <c:axId val="0"/>
      </c:bar3DChart>
      <c:catAx>
        <c:axId val="36550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365515136"/>
        <c:crosses val="autoZero"/>
        <c:auto val="1"/>
        <c:lblAlgn val="ctr"/>
        <c:lblOffset val="100"/>
        <c:noMultiLvlLbl val="0"/>
      </c:catAx>
      <c:valAx>
        <c:axId val="365515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65501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033555555555554E-2"/>
          <c:y val="0.17322268518518519"/>
          <c:w val="0.94096644444444444"/>
          <c:h val="0.75002824074074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Gràfics!$N$134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Gràfics!$L$135:$M$138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Gràfics!$N$135:$N$138</c:f>
              <c:numCache>
                <c:formatCode>###0.0%</c:formatCode>
                <c:ptCount val="4"/>
                <c:pt idx="0">
                  <c:v>0.23809523809523811</c:v>
                </c:pt>
                <c:pt idx="1">
                  <c:v>0.4</c:v>
                </c:pt>
                <c:pt idx="2">
                  <c:v>0.4375</c:v>
                </c:pt>
                <c:pt idx="3">
                  <c:v>0.37254901960784315</c:v>
                </c:pt>
              </c:numCache>
            </c:numRef>
          </c:val>
        </c:ser>
        <c:ser>
          <c:idx val="1"/>
          <c:order val="1"/>
          <c:tx>
            <c:strRef>
              <c:f>Gràfics!$O$134</c:f>
              <c:strCache>
                <c:ptCount val="1"/>
                <c:pt idx="0">
                  <c:v>Oposició/concurs 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Gràfics!$L$135:$M$138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Gràfics!$O$135:$O$138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Gràfics!$P$134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Gràfics!$L$135:$M$138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Gràfics!$P$135:$P$138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4.1666666666666671E-2</c:v>
                </c:pt>
                <c:pt idx="3">
                  <c:v>1.9607843137254902E-2</c:v>
                </c:pt>
              </c:numCache>
            </c:numRef>
          </c:val>
        </c:ser>
        <c:ser>
          <c:idx val="3"/>
          <c:order val="3"/>
          <c:tx>
            <c:strRef>
              <c:f>Gràfics!$Q$134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Gràfics!$L$135:$M$138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Gràfics!$Q$135:$Q$138</c:f>
              <c:numCache>
                <c:formatCode>###0.0%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3.9215686274509803E-2</c:v>
                </c:pt>
              </c:numCache>
            </c:numRef>
          </c:val>
        </c:ser>
        <c:ser>
          <c:idx val="4"/>
          <c:order val="4"/>
          <c:tx>
            <c:strRef>
              <c:f>Gràfics!$R$134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Gràfics!$L$135:$M$138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Gràfics!$R$135:$R$138</c:f>
              <c:numCache>
                <c:formatCode>###0.0%</c:formatCode>
                <c:ptCount val="4"/>
                <c:pt idx="0">
                  <c:v>0.28571428571428575</c:v>
                </c:pt>
                <c:pt idx="1">
                  <c:v>0.1</c:v>
                </c:pt>
                <c:pt idx="2">
                  <c:v>6.25E-2</c:v>
                </c:pt>
                <c:pt idx="3">
                  <c:v>9.8039215686274522E-2</c:v>
                </c:pt>
              </c:numCache>
            </c:numRef>
          </c:val>
        </c:ser>
        <c:ser>
          <c:idx val="5"/>
          <c:order val="5"/>
          <c:tx>
            <c:strRef>
              <c:f>Gràfics!$S$134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Gràfics!$L$135:$M$138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Gràfics!$S$135:$S$138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0.1</c:v>
                </c:pt>
                <c:pt idx="2">
                  <c:v>8.3333333333333343E-2</c:v>
                </c:pt>
                <c:pt idx="3">
                  <c:v>0.23529411764705885</c:v>
                </c:pt>
              </c:numCache>
            </c:numRef>
          </c:val>
        </c:ser>
        <c:ser>
          <c:idx val="6"/>
          <c:order val="6"/>
          <c:tx>
            <c:strRef>
              <c:f>Gràfics!$T$134</c:f>
              <c:strCache>
                <c:ptCount val="1"/>
                <c:pt idx="0">
                  <c:v>ETT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6444444444444962E-3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Gràfics!$L$135:$M$138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Gràfics!$T$135:$T$138</c:f>
              <c:numCache>
                <c:formatCode>###0.0%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0.125</c:v>
                </c:pt>
                <c:pt idx="3">
                  <c:v>1.9607843137254902E-2</c:v>
                </c:pt>
              </c:numCache>
            </c:numRef>
          </c:val>
        </c:ser>
        <c:ser>
          <c:idx val="7"/>
          <c:order val="7"/>
          <c:tx>
            <c:strRef>
              <c:f>Gràfics!$U$134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layout>
                <c:manualLayout>
                  <c:x val="5.6444444444444441E-3"/>
                  <c:y val="2.057870370370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Gràfics!$L$135:$M$138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Gràfics!$U$135:$U$138</c:f>
              <c:numCache>
                <c:formatCode>###0.0%</c:formatCode>
                <c:ptCount val="4"/>
                <c:pt idx="0">
                  <c:v>0.33333333333333337</c:v>
                </c:pt>
                <c:pt idx="1">
                  <c:v>0.1</c:v>
                </c:pt>
                <c:pt idx="2">
                  <c:v>0.22916666666666669</c:v>
                </c:pt>
                <c:pt idx="3">
                  <c:v>0.15686274509803921</c:v>
                </c:pt>
              </c:numCache>
            </c:numRef>
          </c:val>
        </c:ser>
        <c:ser>
          <c:idx val="8"/>
          <c:order val="8"/>
          <c:tx>
            <c:strRef>
              <c:f>Gràfics!$V$134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1"/>
              <c:layout>
                <c:manualLayout>
                  <c:x val="1.8344444444444444E-2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Gràfics!$L$135:$M$138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Gràfics!$V$135:$V$138</c:f>
              <c:numCache>
                <c:formatCode>###0.0%</c:formatCode>
                <c:ptCount val="4"/>
                <c:pt idx="0">
                  <c:v>4.7619047619047616E-2</c:v>
                </c:pt>
                <c:pt idx="1">
                  <c:v>0.1</c:v>
                </c:pt>
                <c:pt idx="2">
                  <c:v>2.0833333333333336E-2</c:v>
                </c:pt>
                <c:pt idx="3">
                  <c:v>5.8823529411764712E-2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4950144"/>
        <c:axId val="714951680"/>
        <c:axId val="0"/>
      </c:bar3DChart>
      <c:catAx>
        <c:axId val="714950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714951680"/>
        <c:crosses val="autoZero"/>
        <c:auto val="1"/>
        <c:lblAlgn val="ctr"/>
        <c:lblOffset val="100"/>
        <c:noMultiLvlLbl val="0"/>
      </c:catAx>
      <c:valAx>
        <c:axId val="7149516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14950144"/>
        <c:crosses val="autoZero"/>
        <c:crossBetween val="between"/>
      </c:valAx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8.5375333333333331E-2"/>
          <c:y val="4.4097222222222225E-2"/>
          <c:w val="0.87299377777777787"/>
          <c:h val="0.27194444444444443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comparativa'!$C$17:$K$17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 formatCode="###0.0%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%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comparativa'!$C$18:$K$18</c:f>
              <c:numCache>
                <c:formatCode>0.0%</c:formatCode>
                <c:ptCount val="9"/>
                <c:pt idx="0">
                  <c:v>3.7037037037037035E-2</c:v>
                </c:pt>
                <c:pt idx="1">
                  <c:v>5.6599999999999998E-2</c:v>
                </c:pt>
                <c:pt idx="2" formatCode="###0.0%">
                  <c:v>4.0816326530612249E-2</c:v>
                </c:pt>
                <c:pt idx="3">
                  <c:v>7.6923076923076927E-2</c:v>
                </c:pt>
                <c:pt idx="4">
                  <c:v>0.05</c:v>
                </c:pt>
                <c:pt idx="5">
                  <c:v>0.1</c:v>
                </c:pt>
                <c:pt idx="6">
                  <c:v>0.06</c:v>
                </c:pt>
                <c:pt idx="7">
                  <c:v>0.12770000000000001</c:v>
                </c:pt>
                <c:pt idx="8" formatCode="0.00%">
                  <c:v>9.8000000000000004E-2</c:v>
                </c:pt>
              </c:numCache>
            </c:numRef>
          </c:val>
        </c:ser>
        <c:ser>
          <c:idx val="2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comparativa'!$C$19:$K$19</c:f>
              <c:numCache>
                <c:formatCode>0.0%</c:formatCode>
                <c:ptCount val="9"/>
                <c:pt idx="0">
                  <c:v>0.96296296296296291</c:v>
                </c:pt>
                <c:pt idx="1">
                  <c:v>0.94340000000000002</c:v>
                </c:pt>
                <c:pt idx="2" formatCode="###0.0%">
                  <c:v>0.93899999999999995</c:v>
                </c:pt>
                <c:pt idx="3">
                  <c:v>0.92307692307692313</c:v>
                </c:pt>
                <c:pt idx="4">
                  <c:v>0.95</c:v>
                </c:pt>
                <c:pt idx="5">
                  <c:v>0.9</c:v>
                </c:pt>
                <c:pt idx="6">
                  <c:v>0.94</c:v>
                </c:pt>
                <c:pt idx="7">
                  <c:v>0.87229999999999996</c:v>
                </c:pt>
                <c:pt idx="8" formatCode="0.00%">
                  <c:v>0.90200000000000002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24141440"/>
        <c:axId val="624142976"/>
        <c:axId val="0"/>
      </c:bar3DChart>
      <c:catAx>
        <c:axId val="624141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624142976"/>
        <c:crosses val="autoZero"/>
        <c:auto val="1"/>
        <c:lblAlgn val="ctr"/>
        <c:lblOffset val="100"/>
        <c:noMultiLvlLbl val="0"/>
      </c:catAx>
      <c:valAx>
        <c:axId val="62414297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62414144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02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1550090145667394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EOI</c:v>
                  </c:pt>
                  <c:pt idx="1">
                    <c:v>EAE</c:v>
                  </c:pt>
                  <c:pt idx="2">
                    <c:v>EI</c:v>
                  </c:pt>
                  <c:pt idx="3">
                    <c:v>EOI</c:v>
                  </c:pt>
                  <c:pt idx="4">
                    <c:v>EAE</c:v>
                  </c:pt>
                  <c:pt idx="5">
                    <c:v>EI</c:v>
                  </c:pt>
                  <c:pt idx="6">
                    <c:v>EOI</c:v>
                  </c:pt>
                  <c:pt idx="7">
                    <c:v>EAE</c:v>
                  </c:pt>
                  <c:pt idx="8">
                    <c:v>EI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comparativa'!$C$29:$K$29</c:f>
              <c:numCache>
                <c:formatCode>0.00%</c:formatCode>
                <c:ptCount val="9"/>
                <c:pt idx="0">
                  <c:v>7.407407407407407E-2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2.1000000000000001E-2</c:v>
                </c:pt>
                <c:pt idx="7">
                  <c:v>0.1</c:v>
                </c:pt>
                <c:pt idx="8">
                  <c:v>3.9E-2</c:v>
                </c:pt>
              </c:numCache>
            </c:numRef>
          </c:val>
        </c:ser>
        <c:ser>
          <c:idx val="0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EOI</c:v>
                  </c:pt>
                  <c:pt idx="1">
                    <c:v>EAE</c:v>
                  </c:pt>
                  <c:pt idx="2">
                    <c:v>EI</c:v>
                  </c:pt>
                  <c:pt idx="3">
                    <c:v>EOI</c:v>
                  </c:pt>
                  <c:pt idx="4">
                    <c:v>EAE</c:v>
                  </c:pt>
                  <c:pt idx="5">
                    <c:v>EI</c:v>
                  </c:pt>
                  <c:pt idx="6">
                    <c:v>EOI</c:v>
                  </c:pt>
                  <c:pt idx="7">
                    <c:v>EAE</c:v>
                  </c:pt>
                  <c:pt idx="8">
                    <c:v>EI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comparativa'!$C$30:$K$30</c:f>
              <c:numCache>
                <c:formatCode>0.00%</c:formatCode>
                <c:ptCount val="9"/>
                <c:pt idx="0">
                  <c:v>3.7037037037037035E-2</c:v>
                </c:pt>
                <c:pt idx="1">
                  <c:v>0.15384615384615385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2.1299999999999999E-2</c:v>
                </c:pt>
                <c:pt idx="6">
                  <c:v>2.1000000000000001E-2</c:v>
                </c:pt>
                <c:pt idx="7">
                  <c:v>0</c:v>
                </c:pt>
                <c:pt idx="8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EOI</c:v>
                  </c:pt>
                  <c:pt idx="1">
                    <c:v>EAE</c:v>
                  </c:pt>
                  <c:pt idx="2">
                    <c:v>EI</c:v>
                  </c:pt>
                  <c:pt idx="3">
                    <c:v>EOI</c:v>
                  </c:pt>
                  <c:pt idx="4">
                    <c:v>EAE</c:v>
                  </c:pt>
                  <c:pt idx="5">
                    <c:v>EI</c:v>
                  </c:pt>
                  <c:pt idx="6">
                    <c:v>EOI</c:v>
                  </c:pt>
                  <c:pt idx="7">
                    <c:v>EAE</c:v>
                  </c:pt>
                  <c:pt idx="8">
                    <c:v>EI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comparativa'!$C$31:$K$31</c:f>
              <c:numCache>
                <c:formatCode>0.00%</c:formatCode>
                <c:ptCount val="9"/>
                <c:pt idx="0">
                  <c:v>3.7037037037037035E-2</c:v>
                </c:pt>
                <c:pt idx="1">
                  <c:v>0.15384615384615385</c:v>
                </c:pt>
                <c:pt idx="2">
                  <c:v>0.12</c:v>
                </c:pt>
                <c:pt idx="3">
                  <c:v>1.89E-2</c:v>
                </c:pt>
                <c:pt idx="4">
                  <c:v>0.05</c:v>
                </c:pt>
                <c:pt idx="5">
                  <c:v>6.3799999999999996E-2</c:v>
                </c:pt>
                <c:pt idx="6">
                  <c:v>0</c:v>
                </c:pt>
                <c:pt idx="7">
                  <c:v>0.1</c:v>
                </c:pt>
                <c:pt idx="8">
                  <c:v>7.8E-2</c:v>
                </c:pt>
              </c:numCache>
            </c:numRef>
          </c:val>
        </c:ser>
        <c:ser>
          <c:idx val="3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EOI</c:v>
                  </c:pt>
                  <c:pt idx="1">
                    <c:v>EAE</c:v>
                  </c:pt>
                  <c:pt idx="2">
                    <c:v>EI</c:v>
                  </c:pt>
                  <c:pt idx="3">
                    <c:v>EOI</c:v>
                  </c:pt>
                  <c:pt idx="4">
                    <c:v>EAE</c:v>
                  </c:pt>
                  <c:pt idx="5">
                    <c:v>EI</c:v>
                  </c:pt>
                  <c:pt idx="6">
                    <c:v>EOI</c:v>
                  </c:pt>
                  <c:pt idx="7">
                    <c:v>EAE</c:v>
                  </c:pt>
                  <c:pt idx="8">
                    <c:v>EI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comparativa'!$C$32:$K$32</c:f>
              <c:numCache>
                <c:formatCode>0.00%</c:formatCode>
                <c:ptCount val="9"/>
                <c:pt idx="0">
                  <c:v>7.407407407407407E-2</c:v>
                </c:pt>
                <c:pt idx="1">
                  <c:v>0.46153846153846156</c:v>
                </c:pt>
                <c:pt idx="2">
                  <c:v>0.28000000000000003</c:v>
                </c:pt>
                <c:pt idx="3">
                  <c:v>3.7699999999999997E-2</c:v>
                </c:pt>
                <c:pt idx="4">
                  <c:v>0.2</c:v>
                </c:pt>
                <c:pt idx="5">
                  <c:v>0.2979</c:v>
                </c:pt>
                <c:pt idx="6">
                  <c:v>6.3E-2</c:v>
                </c:pt>
                <c:pt idx="7">
                  <c:v>0</c:v>
                </c:pt>
                <c:pt idx="8">
                  <c:v>7.8E-2</c:v>
                </c:pt>
              </c:numCache>
            </c:numRef>
          </c:val>
        </c:ser>
        <c:ser>
          <c:idx val="4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EOI</c:v>
                  </c:pt>
                  <c:pt idx="1">
                    <c:v>EAE</c:v>
                  </c:pt>
                  <c:pt idx="2">
                    <c:v>EI</c:v>
                  </c:pt>
                  <c:pt idx="3">
                    <c:v>EOI</c:v>
                  </c:pt>
                  <c:pt idx="4">
                    <c:v>EAE</c:v>
                  </c:pt>
                  <c:pt idx="5">
                    <c:v>EI</c:v>
                  </c:pt>
                  <c:pt idx="6">
                    <c:v>EOI</c:v>
                  </c:pt>
                  <c:pt idx="7">
                    <c:v>EAE</c:v>
                  </c:pt>
                  <c:pt idx="8">
                    <c:v>EI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comparativa'!$C$33:$K$33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0.18</c:v>
                </c:pt>
                <c:pt idx="3">
                  <c:v>7.5499999999999998E-2</c:v>
                </c:pt>
                <c:pt idx="4">
                  <c:v>0.25</c:v>
                </c:pt>
                <c:pt idx="5">
                  <c:v>0.1489</c:v>
                </c:pt>
                <c:pt idx="6">
                  <c:v>2.1000000000000001E-2</c:v>
                </c:pt>
                <c:pt idx="7">
                  <c:v>0.3</c:v>
                </c:pt>
                <c:pt idx="8">
                  <c:v>5.8999999999999997E-2</c:v>
                </c:pt>
              </c:numCache>
            </c:numRef>
          </c:val>
        </c:ser>
        <c:ser>
          <c:idx val="5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EOI</c:v>
                  </c:pt>
                  <c:pt idx="1">
                    <c:v>EAE</c:v>
                  </c:pt>
                  <c:pt idx="2">
                    <c:v>EI</c:v>
                  </c:pt>
                  <c:pt idx="3">
                    <c:v>EOI</c:v>
                  </c:pt>
                  <c:pt idx="4">
                    <c:v>EAE</c:v>
                  </c:pt>
                  <c:pt idx="5">
                    <c:v>EI</c:v>
                  </c:pt>
                  <c:pt idx="6">
                    <c:v>EOI</c:v>
                  </c:pt>
                  <c:pt idx="7">
                    <c:v>EAE</c:v>
                  </c:pt>
                  <c:pt idx="8">
                    <c:v>EI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comparativa'!$C$34:$K$34</c:f>
              <c:numCache>
                <c:formatCode>0.00%</c:formatCode>
                <c:ptCount val="9"/>
                <c:pt idx="0">
                  <c:v>0.77777777777777779</c:v>
                </c:pt>
                <c:pt idx="1">
                  <c:v>0.23076923076923078</c:v>
                </c:pt>
                <c:pt idx="2">
                  <c:v>0.4</c:v>
                </c:pt>
                <c:pt idx="3">
                  <c:v>0.8679</c:v>
                </c:pt>
                <c:pt idx="4">
                  <c:v>0.5</c:v>
                </c:pt>
                <c:pt idx="5">
                  <c:v>0.46810000000000002</c:v>
                </c:pt>
                <c:pt idx="6">
                  <c:v>0.875</c:v>
                </c:pt>
                <c:pt idx="7">
                  <c:v>0.5</c:v>
                </c:pt>
                <c:pt idx="8">
                  <c:v>0.72499999999999998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24643456"/>
        <c:axId val="624686208"/>
        <c:axId val="0"/>
      </c:bar3DChart>
      <c:catAx>
        <c:axId val="624643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624686208"/>
        <c:crosses val="autoZero"/>
        <c:auto val="1"/>
        <c:lblAlgn val="ctr"/>
        <c:lblOffset val="100"/>
        <c:noMultiLvlLbl val="0"/>
      </c:catAx>
      <c:valAx>
        <c:axId val="6246862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624643456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2008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500090624506533E-2"/>
          <c:y val="2.375266297007067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comparativa'!$B$43</c:f>
              <c:strCache>
                <c:ptCount val="1"/>
                <c:pt idx="0">
                  <c:v>ENG.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comparativa'!$C$43:$H$43</c:f>
              <c:numCache>
                <c:formatCode>0.00%</c:formatCode>
                <c:ptCount val="6"/>
                <c:pt idx="0">
                  <c:v>0.7407407407407407</c:v>
                </c:pt>
                <c:pt idx="1">
                  <c:v>0.1111111111111111</c:v>
                </c:pt>
                <c:pt idx="2">
                  <c:v>0.14814814814814814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'Taules comparativa'!$B$44</c:f>
              <c:strCache>
                <c:ptCount val="1"/>
                <c:pt idx="0">
                  <c:v>ENG. EN AUT.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comparativa'!$C$44:$H$44</c:f>
              <c:numCache>
                <c:formatCode>0.00%</c:formatCode>
                <c:ptCount val="6"/>
                <c:pt idx="0">
                  <c:v>0.53846153846153844</c:v>
                </c:pt>
                <c:pt idx="1">
                  <c:v>7.6923076923076927E-2</c:v>
                </c:pt>
                <c:pt idx="2">
                  <c:v>0.38461538461538464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comparativa'!$B$45</c:f>
              <c:strCache>
                <c:ptCount val="1"/>
                <c:pt idx="0">
                  <c:v>ENG.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84971090782452E-2"/>
                  <c:y val="2.0125794136896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comparativa'!$C$45:$H$45</c:f>
              <c:numCache>
                <c:formatCode>0.00%</c:formatCode>
                <c:ptCount val="6"/>
                <c:pt idx="0">
                  <c:v>0.6</c:v>
                </c:pt>
                <c:pt idx="1">
                  <c:v>0.06</c:v>
                </c:pt>
                <c:pt idx="2">
                  <c:v>0.18</c:v>
                </c:pt>
                <c:pt idx="3">
                  <c:v>0.04</c:v>
                </c:pt>
                <c:pt idx="4">
                  <c:v>0.06</c:v>
                </c:pt>
                <c:pt idx="5">
                  <c:v>0.06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25774592"/>
        <c:axId val="625776128"/>
        <c:axId val="0"/>
      </c:bar3DChart>
      <c:catAx>
        <c:axId val="625774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625776128"/>
        <c:crosses val="autoZero"/>
        <c:auto val="1"/>
        <c:lblAlgn val="ctr"/>
        <c:lblOffset val="100"/>
        <c:noMultiLvlLbl val="0"/>
      </c:catAx>
      <c:valAx>
        <c:axId val="62577612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6257745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862255281466761"/>
          <c:y val="1.5209236947154736E-2"/>
          <c:w val="0.22656191336815037"/>
          <c:h val="0.47379711403507374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comparativa'!$I$49</c:f>
              <c:strCache>
                <c:ptCount val="1"/>
                <c:pt idx="0">
                  <c:v>ENG.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2.0552343420272442E-3"/>
                  <c:y val="1.341719609126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341719609126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comparativa'!$J$49:$O$49</c:f>
              <c:numCache>
                <c:formatCode>0.00%</c:formatCode>
                <c:ptCount val="6"/>
                <c:pt idx="0">
                  <c:v>0.45283018867924529</c:v>
                </c:pt>
                <c:pt idx="1">
                  <c:v>7.5471698113207544E-2</c:v>
                </c:pt>
                <c:pt idx="2">
                  <c:v>0.35849056603773582</c:v>
                </c:pt>
                <c:pt idx="3">
                  <c:v>3.7735849056603772E-2</c:v>
                </c:pt>
                <c:pt idx="4">
                  <c:v>3.7735849056603772E-2</c:v>
                </c:pt>
                <c:pt idx="5">
                  <c:v>3.7735849056603772E-2</c:v>
                </c:pt>
              </c:numCache>
            </c:numRef>
          </c:val>
        </c:ser>
        <c:ser>
          <c:idx val="1"/>
          <c:order val="1"/>
          <c:tx>
            <c:strRef>
              <c:f>'Taules comparativa'!$I$50</c:f>
              <c:strCache>
                <c:ptCount val="1"/>
                <c:pt idx="0">
                  <c:v>ENG. EN AUT.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comparativa'!$J$50:$O$50</c:f>
              <c:numCache>
                <c:formatCode>0.00%</c:formatCode>
                <c:ptCount val="6"/>
                <c:pt idx="0">
                  <c:v>0.65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</c:v>
                </c:pt>
                <c:pt idx="5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'Taules comparativa'!$I$51</c:f>
              <c:strCache>
                <c:ptCount val="1"/>
                <c:pt idx="0">
                  <c:v>ENG.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1.84971090782452E-2"/>
                  <c:y val="-4.0251588273793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comparativa'!$J$51:$O$51</c:f>
              <c:numCache>
                <c:formatCode>0.00%</c:formatCode>
                <c:ptCount val="6"/>
                <c:pt idx="0">
                  <c:v>0.74468085106382975</c:v>
                </c:pt>
                <c:pt idx="1">
                  <c:v>8.5106382978723402E-2</c:v>
                </c:pt>
                <c:pt idx="2">
                  <c:v>8.5106382978723402E-2</c:v>
                </c:pt>
                <c:pt idx="3">
                  <c:v>2.1276595744680851E-2</c:v>
                </c:pt>
                <c:pt idx="4">
                  <c:v>2.1276595744680851E-2</c:v>
                </c:pt>
                <c:pt idx="5">
                  <c:v>4.2553191489361701E-2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25828608"/>
        <c:axId val="625830144"/>
        <c:axId val="0"/>
      </c:bar3DChart>
      <c:catAx>
        <c:axId val="625828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625830144"/>
        <c:crosses val="autoZero"/>
        <c:auto val="1"/>
        <c:lblAlgn val="ctr"/>
        <c:lblOffset val="100"/>
        <c:noMultiLvlLbl val="0"/>
      </c:catAx>
      <c:valAx>
        <c:axId val="62583014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6258286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5123013057696733"/>
          <c:y val="2.1917834992786937E-2"/>
          <c:w val="0.22656191336815037"/>
          <c:h val="0.42012832967001656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Gràfics!$Q$174</c:f>
              <c:strCache>
                <c:ptCount val="1"/>
                <c:pt idx="0">
                  <c:v>ENGINYERIA EN AUTOMÀTICA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Gràfics!$R$172:$W$173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Gràfics!$R$174:$W$174</c:f>
              <c:numCache>
                <c:formatCode>###0.0%</c:formatCode>
                <c:ptCount val="6"/>
                <c:pt idx="0">
                  <c:v>0.4</c:v>
                </c:pt>
                <c:pt idx="1">
                  <c:v>0.1</c:v>
                </c:pt>
                <c:pt idx="2">
                  <c:v>0.4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Gràfics!$Q$175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209373681089767E-3"/>
                  <c:y val="2.0125794136896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Gràfics!$R$172:$W$173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Gràfics!$R$175:$W$175</c:f>
              <c:numCache>
                <c:formatCode>###0.0%</c:formatCode>
                <c:ptCount val="6"/>
                <c:pt idx="0">
                  <c:v>0.4375</c:v>
                </c:pt>
                <c:pt idx="1">
                  <c:v>0</c:v>
                </c:pt>
                <c:pt idx="2">
                  <c:v>0.39583333333333331</c:v>
                </c:pt>
                <c:pt idx="3">
                  <c:v>0.10416666666666667</c:v>
                </c:pt>
                <c:pt idx="4">
                  <c:v>2.0833333333333332E-2</c:v>
                </c:pt>
                <c:pt idx="5">
                  <c:v>4.1666666666666664E-2</c:v>
                </c:pt>
              </c:numCache>
            </c:numRef>
          </c:val>
        </c:ser>
        <c:ser>
          <c:idx val="2"/>
          <c:order val="2"/>
          <c:tx>
            <c:strRef>
              <c:f>Gràfics!$Q$176</c:f>
              <c:strCache>
                <c:ptCount val="1"/>
                <c:pt idx="0">
                  <c:v>ENGINYERIA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2.0552343420272443E-2"/>
                  <c:y val="-1.341719609126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2209373681089767E-3"/>
                  <c:y val="-1.341719609126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Gràfics!$R$172:$W$173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Gràfics!$R$176:$W$176</c:f>
              <c:numCache>
                <c:formatCode>###0.0%</c:formatCode>
                <c:ptCount val="6"/>
                <c:pt idx="0">
                  <c:v>0.37254901960784315</c:v>
                </c:pt>
                <c:pt idx="1">
                  <c:v>5.8823529411764705E-2</c:v>
                </c:pt>
                <c:pt idx="2">
                  <c:v>0.41176470588235292</c:v>
                </c:pt>
                <c:pt idx="3">
                  <c:v>1.9607843137254902E-2</c:v>
                </c:pt>
                <c:pt idx="4">
                  <c:v>3.9215686274509803E-2</c:v>
                </c:pt>
                <c:pt idx="5">
                  <c:v>9.8039215686274508E-2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27405184"/>
        <c:axId val="627407872"/>
        <c:axId val="0"/>
      </c:bar3DChart>
      <c:catAx>
        <c:axId val="627405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627407872"/>
        <c:crosses val="autoZero"/>
        <c:auto val="1"/>
        <c:lblAlgn val="ctr"/>
        <c:lblOffset val="100"/>
        <c:noMultiLvlLbl val="0"/>
      </c:catAx>
      <c:valAx>
        <c:axId val="62740787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6274051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57107599123790476"/>
          <c:y val="3.8689330106867439E-2"/>
          <c:w val="0.32110641517934591"/>
          <c:h val="0.31580857358830233"/>
        </c:manualLayout>
      </c:layout>
      <c:overlay val="0"/>
      <c:txPr>
        <a:bodyPr/>
        <a:lstStyle/>
        <a:p>
          <a:pPr>
            <a:defRPr sz="105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970318249484821E-2"/>
          <c:y val="7.7158300821313475E-2"/>
          <c:w val="0.97176092846509554"/>
          <c:h val="0.81875567037392338"/>
        </c:manualLayout>
      </c:layout>
      <c:bar3DChart>
        <c:barDir val="col"/>
        <c:grouping val="stacked"/>
        <c:varyColors val="0"/>
        <c:ser>
          <c:idx val="4"/>
          <c:order val="0"/>
          <c:tx>
            <c:strRef>
              <c:f>'Taules comparativa'!$B$58</c:f>
              <c:strCache>
                <c:ptCount val="1"/>
                <c:pt idx="0">
                  <c:v>ENG. EN ORGANITZACIÓ INDUSTRIAL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comparativa'!$C$56:$Q$57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comparativa'!$C$58:$Q$58</c:f>
              <c:numCache>
                <c:formatCode>0.00%</c:formatCode>
                <c:ptCount val="15"/>
                <c:pt idx="0">
                  <c:v>0.92592592592592593</c:v>
                </c:pt>
                <c:pt idx="1">
                  <c:v>0.92452830188679247</c:v>
                </c:pt>
                <c:pt idx="2">
                  <c:v>0.92452830188679247</c:v>
                </c:pt>
                <c:pt idx="3">
                  <c:v>0</c:v>
                </c:pt>
                <c:pt idx="4">
                  <c:v>1.8867924528301886E-2</c:v>
                </c:pt>
                <c:pt idx="5">
                  <c:v>1.8867924528301886E-2</c:v>
                </c:pt>
                <c:pt idx="6">
                  <c:v>7.407407407407407E-2</c:v>
                </c:pt>
                <c:pt idx="7">
                  <c:v>3.7735849056603772E-2</c:v>
                </c:pt>
                <c:pt idx="8">
                  <c:v>3.7735849056603772E-2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1.8867924528301886E-2</c:v>
                </c:pt>
                <c:pt idx="14">
                  <c:v>1.8867924528301886E-2</c:v>
                </c:pt>
              </c:numCache>
            </c:numRef>
          </c:val>
        </c:ser>
        <c:ser>
          <c:idx val="3"/>
          <c:order val="1"/>
          <c:tx>
            <c:strRef>
              <c:f>'Taules comparativa'!$B$59</c:f>
              <c:strCache>
                <c:ptCount val="1"/>
                <c:pt idx="0">
                  <c:v>ENG. EN AUT. I ELECTRÒNICA INDUSTRIAL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comparativa'!$C$56:$Q$57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comparativa'!$C$59:$Q$59</c:f>
              <c:numCache>
                <c:formatCode>0.00%</c:formatCode>
                <c:ptCount val="15"/>
                <c:pt idx="0">
                  <c:v>0.84615384615384615</c:v>
                </c:pt>
                <c:pt idx="1">
                  <c:v>0.9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0.15384615384615385</c:v>
                </c:pt>
                <c:pt idx="7">
                  <c:v>0.1</c:v>
                </c:pt>
                <c:pt idx="8">
                  <c:v>0.3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comparativa'!$B$60</c:f>
              <c:strCache>
                <c:ptCount val="1"/>
                <c:pt idx="0">
                  <c:v>ENG. INDUSTRIAL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comparativa'!$C$56:$Q$57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comparativa'!$C$60:$Q$60</c:f>
              <c:numCache>
                <c:formatCode>0.00%</c:formatCode>
                <c:ptCount val="15"/>
                <c:pt idx="0">
                  <c:v>0.74</c:v>
                </c:pt>
                <c:pt idx="1">
                  <c:v>0.74468085106382975</c:v>
                </c:pt>
                <c:pt idx="2">
                  <c:v>0.74468085106382975</c:v>
                </c:pt>
                <c:pt idx="3">
                  <c:v>0.12</c:v>
                </c:pt>
                <c:pt idx="4">
                  <c:v>0.10638297872340426</c:v>
                </c:pt>
                <c:pt idx="5">
                  <c:v>0.10638297872340426</c:v>
                </c:pt>
                <c:pt idx="6">
                  <c:v>0.14000000000000001</c:v>
                </c:pt>
                <c:pt idx="7">
                  <c:v>0.1276595744680851</c:v>
                </c:pt>
                <c:pt idx="8">
                  <c:v>0.1276595744680851</c:v>
                </c:pt>
                <c:pt idx="9">
                  <c:v>0</c:v>
                </c:pt>
                <c:pt idx="10">
                  <c:v>2.1276595744680851E-2</c:v>
                </c:pt>
                <c:pt idx="11">
                  <c:v>2.1276595744680851E-2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29230976"/>
        <c:axId val="629253248"/>
        <c:axId val="0"/>
      </c:bar3DChart>
      <c:catAx>
        <c:axId val="629230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629253248"/>
        <c:crosses val="autoZero"/>
        <c:auto val="1"/>
        <c:lblAlgn val="ctr"/>
        <c:lblOffset val="100"/>
        <c:noMultiLvlLbl val="0"/>
      </c:catAx>
      <c:valAx>
        <c:axId val="62925324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629230976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348503042302579E-2"/>
          <c:y val="0.12821090415639608"/>
          <c:w val="0.97330299391539499"/>
          <c:h val="0.76776058122266078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comparativa'!$B$79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comparativa'!$C$77:$K$78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comparativa'!$C$79:$K$79</c:f>
              <c:numCache>
                <c:formatCode>0.00%</c:formatCode>
                <c:ptCount val="9"/>
                <c:pt idx="0">
                  <c:v>0</c:v>
                </c:pt>
                <c:pt idx="1">
                  <c:v>1.8867924528301886E-2</c:v>
                </c:pt>
                <c:pt idx="2">
                  <c:v>1.8867924528301886E-2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4.2553191489361701E-2</c:v>
                </c:pt>
                <c:pt idx="8">
                  <c:v>4.2553191489361701E-2</c:v>
                </c:pt>
              </c:numCache>
            </c:numRef>
          </c:val>
        </c:ser>
        <c:ser>
          <c:idx val="0"/>
          <c:order val="1"/>
          <c:tx>
            <c:strRef>
              <c:f>'Taules comparativa'!$B$80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comparativa'!$C$77:$K$78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comparativa'!$C$80:$K$80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 formatCode="###0.0%">
                  <c:v>4.5454545454545456E-2</c:v>
                </c:pt>
                <c:pt idx="3">
                  <c:v>0</c:v>
                </c:pt>
                <c:pt idx="4">
                  <c:v>0.05</c:v>
                </c:pt>
                <c:pt idx="5" formatCode="###0.0%">
                  <c:v>0.1</c:v>
                </c:pt>
                <c:pt idx="6">
                  <c:v>0</c:v>
                </c:pt>
                <c:pt idx="7">
                  <c:v>0</c:v>
                </c:pt>
                <c:pt idx="8" formatCode="###0.0%">
                  <c:v>8.3333333333333343E-2</c:v>
                </c:pt>
              </c:numCache>
            </c:numRef>
          </c:val>
        </c:ser>
        <c:ser>
          <c:idx val="2"/>
          <c:order val="2"/>
          <c:tx>
            <c:strRef>
              <c:f>'Taules comparativa'!$B$81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comparativa'!$C$77:$K$78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comparativa'!$C$81:$K$81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 formatCode="###0.0%">
                  <c:v>0</c:v>
                </c:pt>
                <c:pt idx="3">
                  <c:v>0</c:v>
                </c:pt>
                <c:pt idx="4">
                  <c:v>0</c:v>
                </c:pt>
                <c:pt idx="5" formatCode="###0.0%">
                  <c:v>0</c:v>
                </c:pt>
                <c:pt idx="6">
                  <c:v>0</c:v>
                </c:pt>
                <c:pt idx="7">
                  <c:v>4.2553191489361701E-2</c:v>
                </c:pt>
                <c:pt idx="8" formatCode="###0.0%">
                  <c:v>6.25E-2</c:v>
                </c:pt>
              </c:numCache>
            </c:numRef>
          </c:val>
        </c:ser>
        <c:ser>
          <c:idx val="3"/>
          <c:order val="3"/>
          <c:tx>
            <c:strRef>
              <c:f>'Taules comparativa'!$B$82</c:f>
              <c:strCache>
                <c:ptCount val="1"/>
                <c:pt idx="0">
                  <c:v>12.000 €
15.000 €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comparativa'!$C$77:$K$78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comparativa'!$C$82:$K$82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 formatCode="###0.0%">
                  <c:v>2.2727272727272728E-2</c:v>
                </c:pt>
                <c:pt idx="3">
                  <c:v>0</c:v>
                </c:pt>
                <c:pt idx="4">
                  <c:v>0</c:v>
                </c:pt>
                <c:pt idx="5" formatCode="###0.0%">
                  <c:v>0</c:v>
                </c:pt>
                <c:pt idx="6">
                  <c:v>0</c:v>
                </c:pt>
                <c:pt idx="7">
                  <c:v>0</c:v>
                </c:pt>
                <c:pt idx="8" formatCode="###0.0%">
                  <c:v>2.0833333333333336E-2</c:v>
                </c:pt>
              </c:numCache>
            </c:numRef>
          </c:val>
        </c:ser>
        <c:ser>
          <c:idx val="4"/>
          <c:order val="4"/>
          <c:tx>
            <c:strRef>
              <c:f>'Taules comparativa'!$B$83</c:f>
              <c:strCache>
                <c:ptCount val="1"/>
                <c:pt idx="0">
                  <c:v>15.000 €
18.000 €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comparativa'!$C$77:$K$78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comparativa'!$C$83:$K$83</c:f>
              <c:numCache>
                <c:formatCode>0.00%</c:formatCode>
                <c:ptCount val="9"/>
                <c:pt idx="0">
                  <c:v>0</c:v>
                </c:pt>
                <c:pt idx="1">
                  <c:v>3.7735849056603772E-2</c:v>
                </c:pt>
                <c:pt idx="2" formatCode="###0.0%">
                  <c:v>2.2727272727272728E-2</c:v>
                </c:pt>
                <c:pt idx="3">
                  <c:v>0</c:v>
                </c:pt>
                <c:pt idx="4">
                  <c:v>0</c:v>
                </c:pt>
                <c:pt idx="5" formatCode="###0.0%">
                  <c:v>0</c:v>
                </c:pt>
                <c:pt idx="6">
                  <c:v>2.0833333333333332E-2</c:v>
                </c:pt>
                <c:pt idx="7">
                  <c:v>0</c:v>
                </c:pt>
                <c:pt idx="8" formatCode="###0.0%">
                  <c:v>4.1666666666666671E-2</c:v>
                </c:pt>
              </c:numCache>
            </c:numRef>
          </c:val>
        </c:ser>
        <c:ser>
          <c:idx val="5"/>
          <c:order val="5"/>
          <c:tx>
            <c:strRef>
              <c:f>'Taules comparativa'!$B$84</c:f>
              <c:strCache>
                <c:ptCount val="1"/>
                <c:pt idx="0">
                  <c:v>18.000 €
24.000 €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comparativa'!$C$77:$K$78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comparativa'!$C$84:$K$84</c:f>
              <c:numCache>
                <c:formatCode>0.00%</c:formatCode>
                <c:ptCount val="9"/>
                <c:pt idx="0">
                  <c:v>0</c:v>
                </c:pt>
                <c:pt idx="1">
                  <c:v>3.7735849056603772E-2</c:v>
                </c:pt>
                <c:pt idx="2" formatCode="###0.0%">
                  <c:v>0.13636363636363635</c:v>
                </c:pt>
                <c:pt idx="3">
                  <c:v>7.6923076923076927E-2</c:v>
                </c:pt>
                <c:pt idx="4">
                  <c:v>0.2</c:v>
                </c:pt>
                <c:pt idx="5" formatCode="###0.0%">
                  <c:v>0.3</c:v>
                </c:pt>
                <c:pt idx="6">
                  <c:v>0.14583333333333334</c:v>
                </c:pt>
                <c:pt idx="7">
                  <c:v>4.2553191489361701E-2</c:v>
                </c:pt>
                <c:pt idx="8" formatCode="###0.0%">
                  <c:v>0.125</c:v>
                </c:pt>
              </c:numCache>
            </c:numRef>
          </c:val>
        </c:ser>
        <c:ser>
          <c:idx val="6"/>
          <c:order val="6"/>
          <c:tx>
            <c:strRef>
              <c:f>'Taules comparativa'!$B$85</c:f>
              <c:strCache>
                <c:ptCount val="1"/>
                <c:pt idx="0">
                  <c:v>24.000 €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comparativa'!$C$77:$K$78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comparativa'!$C$85:$K$85</c:f>
              <c:numCache>
                <c:formatCode>0.00%</c:formatCode>
                <c:ptCount val="9"/>
                <c:pt idx="0">
                  <c:v>0.29629629629629628</c:v>
                </c:pt>
                <c:pt idx="1">
                  <c:v>0.15094339622641509</c:v>
                </c:pt>
                <c:pt idx="2" formatCode="###0.0%">
                  <c:v>0.18181818181818182</c:v>
                </c:pt>
                <c:pt idx="3">
                  <c:v>0.46153846153846156</c:v>
                </c:pt>
                <c:pt idx="4">
                  <c:v>0.4</c:v>
                </c:pt>
                <c:pt idx="5" formatCode="###0.0%">
                  <c:v>0.4</c:v>
                </c:pt>
                <c:pt idx="6">
                  <c:v>0.33333333333333331</c:v>
                </c:pt>
                <c:pt idx="7">
                  <c:v>0.42553191489361702</c:v>
                </c:pt>
                <c:pt idx="8" formatCode="###0.0%">
                  <c:v>0.29166666666666669</c:v>
                </c:pt>
              </c:numCache>
            </c:numRef>
          </c:val>
        </c:ser>
        <c:ser>
          <c:idx val="7"/>
          <c:order val="7"/>
          <c:tx>
            <c:strRef>
              <c:f>'Taules comparativa'!$B$86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comparativa'!$C$77:$K$78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comparativa'!$C$86:$K$86</c:f>
              <c:numCache>
                <c:formatCode>0.00%</c:formatCode>
                <c:ptCount val="9"/>
                <c:pt idx="0">
                  <c:v>0.37037037037037035</c:v>
                </c:pt>
                <c:pt idx="1">
                  <c:v>0.39622641509433965</c:v>
                </c:pt>
                <c:pt idx="2" formatCode="###0.0%">
                  <c:v>0.25</c:v>
                </c:pt>
                <c:pt idx="3">
                  <c:v>0.23076923076923078</c:v>
                </c:pt>
                <c:pt idx="4">
                  <c:v>0.25</c:v>
                </c:pt>
                <c:pt idx="5" formatCode="###0.0%">
                  <c:v>0</c:v>
                </c:pt>
                <c:pt idx="6">
                  <c:v>0.375</c:v>
                </c:pt>
                <c:pt idx="7">
                  <c:v>0.31914893617021278</c:v>
                </c:pt>
                <c:pt idx="8" formatCode="###0.0%">
                  <c:v>0.25</c:v>
                </c:pt>
              </c:numCache>
            </c:numRef>
          </c:val>
        </c:ser>
        <c:ser>
          <c:idx val="8"/>
          <c:order val="8"/>
          <c:tx>
            <c:strRef>
              <c:f>'Taules comparativa'!$B$87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comparativa'!$C$77:$K$78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comparativa'!$C$87:$K$87</c:f>
              <c:numCache>
                <c:formatCode>0.00%</c:formatCode>
                <c:ptCount val="9"/>
                <c:pt idx="0">
                  <c:v>0.33333333333333331</c:v>
                </c:pt>
                <c:pt idx="1">
                  <c:v>0.35849056603773582</c:v>
                </c:pt>
                <c:pt idx="2" formatCode="###0.0%">
                  <c:v>0.34090909090909094</c:v>
                </c:pt>
                <c:pt idx="3">
                  <c:v>0.23076923076923078</c:v>
                </c:pt>
                <c:pt idx="4">
                  <c:v>0.1</c:v>
                </c:pt>
                <c:pt idx="5" formatCode="###0.0%">
                  <c:v>0.2</c:v>
                </c:pt>
                <c:pt idx="6">
                  <c:v>0.125</c:v>
                </c:pt>
                <c:pt idx="7">
                  <c:v>0.1276595744680851</c:v>
                </c:pt>
                <c:pt idx="8" formatCode="###0.0%">
                  <c:v>0.125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71004544"/>
        <c:axId val="671006080"/>
        <c:axId val="0"/>
      </c:bar3DChart>
      <c:catAx>
        <c:axId val="67100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671006080"/>
        <c:crosses val="autoZero"/>
        <c:auto val="1"/>
        <c:lblAlgn val="ctr"/>
        <c:lblOffset val="100"/>
        <c:noMultiLvlLbl val="0"/>
      </c:catAx>
      <c:valAx>
        <c:axId val="67100608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67100454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12E-2"/>
          <c:w val="0.5855757050747147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74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comparativa'!$B$98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comparativa'!$C$96:$K$97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comparativa'!$C$98:$K$98</c:f>
              <c:numCache>
                <c:formatCode>0.00</c:formatCode>
                <c:ptCount val="9"/>
                <c:pt idx="0">
                  <c:v>5.5</c:v>
                </c:pt>
                <c:pt idx="1">
                  <c:v>5.5510204081632644</c:v>
                </c:pt>
                <c:pt idx="2" formatCode="#,##0.00">
                  <c:v>5.4222222222222207</c:v>
                </c:pt>
                <c:pt idx="3">
                  <c:v>6</c:v>
                </c:pt>
                <c:pt idx="4">
                  <c:v>5.6315789473684204</c:v>
                </c:pt>
                <c:pt idx="5" formatCode="#,##0.00">
                  <c:v>5.7777777777777777</c:v>
                </c:pt>
                <c:pt idx="6">
                  <c:v>5.6808510638297873</c:v>
                </c:pt>
                <c:pt idx="7">
                  <c:v>5.3000000000000007</c:v>
                </c:pt>
                <c:pt idx="8" formatCode="#,##0.00">
                  <c:v>5.3555555555555552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comparativa'!$B$99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655792803479638E-2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296296296305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65599051008306E-2"/>
                  <c:y val="-6.92721518987342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5358837485172014E-3"/>
                  <c:y val="7.04166666666667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comparativa'!$C$96:$K$97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comparativa'!$C$99:$K$99</c:f>
              <c:numCache>
                <c:formatCode>0.00</c:formatCode>
                <c:ptCount val="9"/>
                <c:pt idx="0">
                  <c:v>4.9615384615384617</c:v>
                </c:pt>
                <c:pt idx="1">
                  <c:v>5.1836734693877551</c:v>
                </c:pt>
                <c:pt idx="2" formatCode="#,##0.00">
                  <c:v>4.9555555555555557</c:v>
                </c:pt>
                <c:pt idx="3">
                  <c:v>5</c:v>
                </c:pt>
                <c:pt idx="4">
                  <c:v>4.3684210526315788</c:v>
                </c:pt>
                <c:pt idx="5" formatCode="#,##0.00">
                  <c:v>4.5555555555555554</c:v>
                </c:pt>
                <c:pt idx="6">
                  <c:v>5.1914893617021276</c:v>
                </c:pt>
                <c:pt idx="7">
                  <c:v>4.4999999999999982</c:v>
                </c:pt>
                <c:pt idx="8" formatCode="#,##0.00">
                  <c:v>4.5777777777777784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comparativa'!$B$100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5629629629629692E-2"/>
                  <c:y val="-4.624098476568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3511269276413E-2"/>
                  <c:y val="-2.221853023909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4197530864199E-3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23E-2"/>
                  <c:y val="-3.3215165006474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comparativa'!$C$96:$K$97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comparativa'!$C$100:$K$100</c:f>
              <c:numCache>
                <c:formatCode>0.00</c:formatCode>
                <c:ptCount val="9"/>
                <c:pt idx="0">
                  <c:v>5.0384615384615383</c:v>
                </c:pt>
                <c:pt idx="1">
                  <c:v>5.040816326530611</c:v>
                </c:pt>
                <c:pt idx="2" formatCode="#,##0.00">
                  <c:v>4.2888888888888896</c:v>
                </c:pt>
                <c:pt idx="3">
                  <c:v>5.166666666666667</c:v>
                </c:pt>
                <c:pt idx="4">
                  <c:v>4</c:v>
                </c:pt>
                <c:pt idx="5" formatCode="#,##0.00">
                  <c:v>4.333333333333333</c:v>
                </c:pt>
                <c:pt idx="6">
                  <c:v>4.8297872340425529</c:v>
                </c:pt>
                <c:pt idx="7">
                  <c:v>4.7250000000000014</c:v>
                </c:pt>
                <c:pt idx="8" formatCode="#,##0.00">
                  <c:v>4.666666666666667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comparativa'!$B$101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2.6188414393040729E-2"/>
                  <c:y val="-2.289029535864981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2.433157524613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08778173190973E-4"/>
                  <c:y val="-8.1373066104078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23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459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33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5947E-3"/>
                  <c:y val="-2.254728565835058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comparativa'!$C$96:$K$97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comparativa'!$C$101:$K$101</c:f>
              <c:numCache>
                <c:formatCode>0.00</c:formatCode>
                <c:ptCount val="9"/>
                <c:pt idx="0">
                  <c:v>4.8461538461538458</c:v>
                </c:pt>
                <c:pt idx="1">
                  <c:v>4.8367346938775526</c:v>
                </c:pt>
                <c:pt idx="2" formatCode="#,##0.00">
                  <c:v>4.5555555555555545</c:v>
                </c:pt>
                <c:pt idx="3">
                  <c:v>4.666666666666667</c:v>
                </c:pt>
                <c:pt idx="4">
                  <c:v>4.3684210526315788</c:v>
                </c:pt>
                <c:pt idx="5" formatCode="#,##0.00">
                  <c:v>5.666666666666667</c:v>
                </c:pt>
                <c:pt idx="6">
                  <c:v>4.5106382978723403</c:v>
                </c:pt>
                <c:pt idx="7">
                  <c:v>4.6500000000000021</c:v>
                </c:pt>
                <c:pt idx="8" formatCode="#,##0.00">
                  <c:v>4.62222222222222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comparativa'!$B$102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345689996045869E-2"/>
                  <c:y val="6.1047819971870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comparativa'!$C$96:$K$97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ORGANITZACIÓ INDUSTRIAL</c:v>
                  </c:pt>
                  <c:pt idx="3">
                    <c:v>ENG. EN AUT. I ELECTRÒNICA INDUSTRIAL</c:v>
                  </c:pt>
                  <c:pt idx="6">
                    <c:v>ENG. INDUSTRIAL</c:v>
                  </c:pt>
                </c:lvl>
              </c:multiLvlStrCache>
            </c:multiLvlStrRef>
          </c:cat>
          <c:val>
            <c:numRef>
              <c:f>'Taules comparativa'!$C$102:$K$102</c:f>
              <c:numCache>
                <c:formatCode>0.00</c:formatCode>
                <c:ptCount val="9"/>
                <c:pt idx="0">
                  <c:v>5.3461538461538458</c:v>
                </c:pt>
                <c:pt idx="1">
                  <c:v>5.4081632653061229</c:v>
                </c:pt>
                <c:pt idx="2" formatCode="#,##0.00">
                  <c:v>5.2826086956521721</c:v>
                </c:pt>
                <c:pt idx="3">
                  <c:v>5.666666666666667</c:v>
                </c:pt>
                <c:pt idx="4">
                  <c:v>5.3157894736842115</c:v>
                </c:pt>
                <c:pt idx="5" formatCode="#,##0.00">
                  <c:v>5.666666666666667</c:v>
                </c:pt>
                <c:pt idx="6">
                  <c:v>5.4893617021276597</c:v>
                </c:pt>
                <c:pt idx="7">
                  <c:v>5.1463414634146334</c:v>
                </c:pt>
                <c:pt idx="8" formatCode="#,##0.00">
                  <c:v>5.3260869565217384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053184"/>
        <c:axId val="677054720"/>
      </c:lineChart>
      <c:catAx>
        <c:axId val="67705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677054720"/>
        <c:crossesAt val="3"/>
        <c:auto val="1"/>
        <c:lblAlgn val="ctr"/>
        <c:lblOffset val="100"/>
        <c:tickMarkSkip val="31999"/>
        <c:noMultiLvlLbl val="0"/>
      </c:catAx>
      <c:valAx>
        <c:axId val="677054720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67705318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888888888888889"/>
          <c:h val="0.13398997890295358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53599071799474E-2"/>
          <c:y val="0.12122779126977506"/>
          <c:w val="0.97169280185640161"/>
          <c:h val="0.76879022896383176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comparativa'!$B$110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comparativa'!$C$108:$J$109</c:f>
              <c:multiLvlStrCache>
                <c:ptCount val="8"/>
                <c:lvl>
                  <c:pt idx="0">
                    <c:v>ENG. EN ORGANITZACIÓ INDUSTRIAL</c:v>
                  </c:pt>
                  <c:pt idx="1">
                    <c:v>ENG. EN AUT. I ELECTRÒNICA INDUSTRIAL</c:v>
                  </c:pt>
                  <c:pt idx="2">
                    <c:v>ENG. INDUSTRIAL</c:v>
                  </c:pt>
                  <c:pt idx="3">
                    <c:v>ENG. EN ORGANITZACIÓ INDUSTRIAL</c:v>
                  </c:pt>
                  <c:pt idx="4">
                    <c:v>ENG. EN AUT. I ELECTRÒNICA INDUSTRIAL</c:v>
                  </c:pt>
                  <c:pt idx="5">
                    <c:v>ENG. INDUSTRIAL</c:v>
                  </c:pt>
                  <c:pt idx="6">
                    <c:v>ENG. EN ORGANITZACIÓ INDUSTRIAL</c:v>
                  </c:pt>
                  <c:pt idx="7">
                    <c:v>ENG. INDUSTRIAL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comparativa'!$C$110:$J$110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 formatCode="###0.0%">
                  <c:v>0.66666666666666674</c:v>
                </c:pt>
                <c:pt idx="7">
                  <c:v>1</c:v>
                </c:pt>
              </c:numCache>
            </c:numRef>
          </c:val>
        </c:ser>
        <c:ser>
          <c:idx val="2"/>
          <c:order val="1"/>
          <c:tx>
            <c:strRef>
              <c:f>'Taules comparativa'!$B$111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comparativa'!$C$108:$J$109</c:f>
              <c:multiLvlStrCache>
                <c:ptCount val="8"/>
                <c:lvl>
                  <c:pt idx="0">
                    <c:v>ENG. EN ORGANITZACIÓ INDUSTRIAL</c:v>
                  </c:pt>
                  <c:pt idx="1">
                    <c:v>ENG. EN AUT. I ELECTRÒNICA INDUSTRIAL</c:v>
                  </c:pt>
                  <c:pt idx="2">
                    <c:v>ENG. INDUSTRIAL</c:v>
                  </c:pt>
                  <c:pt idx="3">
                    <c:v>ENG. EN ORGANITZACIÓ INDUSTRIAL</c:v>
                  </c:pt>
                  <c:pt idx="4">
                    <c:v>ENG. EN AUT. I ELECTRÒNICA INDUSTRIAL</c:v>
                  </c:pt>
                  <c:pt idx="5">
                    <c:v>ENG. INDUSTRIAL</c:v>
                  </c:pt>
                  <c:pt idx="6">
                    <c:v>ENG. EN ORGANITZACIÓ INDUSTRIAL</c:v>
                  </c:pt>
                  <c:pt idx="7">
                    <c:v>ENG. INDUSTRIAL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comparativa'!$C$111:$J$111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##0.0%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2"/>
          <c:tx>
            <c:strRef>
              <c:f>'Taules comparativa'!$B$112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comparativa'!$C$108:$J$109</c:f>
              <c:multiLvlStrCache>
                <c:ptCount val="8"/>
                <c:lvl>
                  <c:pt idx="0">
                    <c:v>ENG. EN ORGANITZACIÓ INDUSTRIAL</c:v>
                  </c:pt>
                  <c:pt idx="1">
                    <c:v>ENG. EN AUT. I ELECTRÒNICA INDUSTRIAL</c:v>
                  </c:pt>
                  <c:pt idx="2">
                    <c:v>ENG. INDUSTRIAL</c:v>
                  </c:pt>
                  <c:pt idx="3">
                    <c:v>ENG. EN ORGANITZACIÓ INDUSTRIAL</c:v>
                  </c:pt>
                  <c:pt idx="4">
                    <c:v>ENG. EN AUT. I ELECTRÒNICA INDUSTRIAL</c:v>
                  </c:pt>
                  <c:pt idx="5">
                    <c:v>ENG. INDUSTRIAL</c:v>
                  </c:pt>
                  <c:pt idx="6">
                    <c:v>ENG. EN ORGANITZACIÓ INDUSTRIAL</c:v>
                  </c:pt>
                  <c:pt idx="7">
                    <c:v>ENG. INDUSTRIAL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comparativa'!$C$112:$J$112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##0.0%">
                  <c:v>0.33333333333333337</c:v>
                </c:pt>
                <c:pt idx="7">
                  <c:v>0</c:v>
                </c:pt>
              </c:numCache>
            </c:numRef>
          </c:val>
        </c:ser>
        <c:ser>
          <c:idx val="1"/>
          <c:order val="3"/>
          <c:tx>
            <c:strRef>
              <c:f>'Taules comparativa'!$B$113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comparativa'!$C$108:$J$109</c:f>
              <c:multiLvlStrCache>
                <c:ptCount val="8"/>
                <c:lvl>
                  <c:pt idx="0">
                    <c:v>ENG. EN ORGANITZACIÓ INDUSTRIAL</c:v>
                  </c:pt>
                  <c:pt idx="1">
                    <c:v>ENG. EN AUT. I ELECTRÒNICA INDUSTRIAL</c:v>
                  </c:pt>
                  <c:pt idx="2">
                    <c:v>ENG. INDUSTRIAL</c:v>
                  </c:pt>
                  <c:pt idx="3">
                    <c:v>ENG. EN ORGANITZACIÓ INDUSTRIAL</c:v>
                  </c:pt>
                  <c:pt idx="4">
                    <c:v>ENG. EN AUT. I ELECTRÒNICA INDUSTRIAL</c:v>
                  </c:pt>
                  <c:pt idx="5">
                    <c:v>ENG. INDUSTRIAL</c:v>
                  </c:pt>
                  <c:pt idx="6">
                    <c:v>ENG. EN ORGANITZACIÓ INDUSTRIAL</c:v>
                  </c:pt>
                  <c:pt idx="7">
                    <c:v>ENG. INDUSTRIAL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comparativa'!$C$113:$J$113</c:f>
              <c:numCache>
                <c:formatCode>0.00%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##0.0%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77104256"/>
        <c:axId val="679219584"/>
        <c:axId val="0"/>
      </c:bar3DChart>
      <c:catAx>
        <c:axId val="677104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679219584"/>
        <c:crosses val="autoZero"/>
        <c:auto val="1"/>
        <c:lblAlgn val="ctr"/>
        <c:lblOffset val="100"/>
        <c:noMultiLvlLbl val="0"/>
      </c:catAx>
      <c:valAx>
        <c:axId val="67921958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67710425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588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sz="1800" b="1" i="0" u="sng" baseline="0">
                <a:effectLst/>
              </a:rPr>
              <a:t>% de titulats que guanyen més de 30.000€ bruts anuals</a:t>
            </a:r>
            <a:endParaRPr lang="ca-ES" u="sng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57407407407405E-2"/>
          <c:y val="0.11896944444444443"/>
          <c:w val="0.5497157407407407"/>
          <c:h val="0.6697663888888888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Resum!$AA$63:$AA$66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Resum!$AB$63:$AB$66</c:f>
              <c:numCache>
                <c:formatCode>0%</c:formatCode>
                <c:ptCount val="4"/>
                <c:pt idx="0">
                  <c:v>0.55000000000000004</c:v>
                </c:pt>
                <c:pt idx="1">
                  <c:v>0.2</c:v>
                </c:pt>
                <c:pt idx="2">
                  <c:v>0.59090909090909094</c:v>
                </c:pt>
                <c:pt idx="3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549824"/>
        <c:axId val="365551616"/>
      </c:barChart>
      <c:catAx>
        <c:axId val="36554982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ca-ES"/>
          </a:p>
        </c:txPr>
        <c:crossAx val="365551616"/>
        <c:crosses val="autoZero"/>
        <c:auto val="1"/>
        <c:lblAlgn val="ctr"/>
        <c:lblOffset val="100"/>
        <c:noMultiLvlLbl val="0"/>
      </c:catAx>
      <c:valAx>
        <c:axId val="365551616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36554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2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comparativa'!$B$125</c:f>
              <c:strCache>
                <c:ptCount val="1"/>
                <c:pt idx="0">
                  <c:v>ENG.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 rot="540000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comparativa'!$C$121:$K$124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comparativa'!$C$125:$K$125</c:f>
              <c:numCache>
                <c:formatCode>0.00%</c:formatCode>
                <c:ptCount val="9"/>
                <c:pt idx="0">
                  <c:v>0.14814814814814814</c:v>
                </c:pt>
                <c:pt idx="1">
                  <c:v>0.14814814814814814</c:v>
                </c:pt>
                <c:pt idx="2">
                  <c:v>0.14814814814814814</c:v>
                </c:pt>
                <c:pt idx="3">
                  <c:v>7.5471698113207544E-2</c:v>
                </c:pt>
                <c:pt idx="4">
                  <c:v>0.16981132075471697</c:v>
                </c:pt>
                <c:pt idx="5">
                  <c:v>1.8867924528301886E-2</c:v>
                </c:pt>
                <c:pt idx="6">
                  <c:v>0.16300000000000001</c:v>
                </c:pt>
                <c:pt idx="7">
                  <c:v>0.224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'Taules comparativa'!$B$126</c:f>
              <c:strCache>
                <c:ptCount val="1"/>
                <c:pt idx="0">
                  <c:v>ENG. EN AUT. I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txPr>
              <a:bodyPr rot="5400000" vert="horz"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comparativa'!$C$121:$K$124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comparativa'!$C$126:$K$126</c:f>
              <c:numCache>
                <c:formatCode>0.00%</c:formatCode>
                <c:ptCount val="9"/>
                <c:pt idx="0">
                  <c:v>7.6923076923076927E-2</c:v>
                </c:pt>
                <c:pt idx="1">
                  <c:v>7.6923076923076927E-2</c:v>
                </c:pt>
                <c:pt idx="2">
                  <c:v>7.6923076923076927E-2</c:v>
                </c:pt>
                <c:pt idx="3">
                  <c:v>0.1</c:v>
                </c:pt>
                <c:pt idx="4">
                  <c:v>0.2</c:v>
                </c:pt>
                <c:pt idx="5">
                  <c:v>0.15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comparativa'!$B$127</c:f>
              <c:strCache>
                <c:ptCount val="1"/>
                <c:pt idx="0">
                  <c:v>ENG.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txPr>
              <a:bodyPr rot="5400000" vert="horz"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comparativa'!$C$121:$K$124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comparativa'!$C$127:$K$127</c:f>
              <c:numCache>
                <c:formatCode>0.00%</c:formatCode>
                <c:ptCount val="9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0.1702127659574468</c:v>
                </c:pt>
                <c:pt idx="4">
                  <c:v>0.10638297872340426</c:v>
                </c:pt>
                <c:pt idx="5">
                  <c:v>0.14893617021276595</c:v>
                </c:pt>
                <c:pt idx="6">
                  <c:v>0.23499999999999999</c:v>
                </c:pt>
                <c:pt idx="7">
                  <c:v>0.216</c:v>
                </c:pt>
                <c:pt idx="8">
                  <c:v>0.19600000000000001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79271424"/>
        <c:axId val="680018688"/>
        <c:axId val="0"/>
      </c:bar3DChart>
      <c:catAx>
        <c:axId val="67927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680018688"/>
        <c:crosses val="autoZero"/>
        <c:auto val="1"/>
        <c:lblAlgn val="ctr"/>
        <c:lblOffset val="100"/>
        <c:noMultiLvlLbl val="0"/>
      </c:catAx>
      <c:valAx>
        <c:axId val="680018688"/>
        <c:scaling>
          <c:orientation val="minMax"/>
          <c:max val="0.30000000000000032"/>
        </c:scaling>
        <c:delete val="0"/>
        <c:axPos val="l"/>
        <c:numFmt formatCode="0%" sourceLinked="0"/>
        <c:majorTickMark val="out"/>
        <c:minorTickMark val="none"/>
        <c:tickLblPos val="nextTo"/>
        <c:crossAx val="679271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378227757466435"/>
          <c:y val="2.2259283657898591E-2"/>
          <c:w val="0.80155534719541122"/>
          <c:h val="7.7348289389923164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ca-ES" sz="1600" u="sng"/>
              <a:t>Formació global rebuda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00277777777777"/>
          <c:y val="0.14844027777777777"/>
          <c:w val="0.54957129629629631"/>
          <c:h val="0.65092861111111111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Resum!$AA$42:$AA$45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Resum!$AJ$42:$AJ$45</c:f>
              <c:numCache>
                <c:formatCode>_(* #,##0.00_);_(* \(#,##0.00\);_(* "-"??_);_(@_)</c:formatCode>
                <c:ptCount val="4"/>
                <c:pt idx="0">
                  <c:v>5.5</c:v>
                </c:pt>
                <c:pt idx="1">
                  <c:v>5.67</c:v>
                </c:pt>
                <c:pt idx="2">
                  <c:v>5.0199999999999996</c:v>
                </c:pt>
                <c:pt idx="3">
                  <c:v>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750208"/>
        <c:axId val="372751744"/>
      </c:barChart>
      <c:catAx>
        <c:axId val="372750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372751744"/>
        <c:crosses val="autoZero"/>
        <c:auto val="1"/>
        <c:lblAlgn val="ctr"/>
        <c:lblOffset val="100"/>
        <c:noMultiLvlLbl val="0"/>
      </c:catAx>
      <c:valAx>
        <c:axId val="372751744"/>
        <c:scaling>
          <c:orientation val="minMax"/>
          <c:max val="7"/>
          <c:min val="1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372750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Població</a:t>
            </a:r>
            <a:r>
              <a:rPr lang="ca-ES" u="sng" baseline="0"/>
              <a:t> total de titulats</a:t>
            </a:r>
            <a:endParaRPr lang="ca-ES" u="sng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73097112860887E-2"/>
          <c:y val="0.11805555555555555"/>
          <c:w val="0.51173447069116362"/>
          <c:h val="0.7731481481481481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Taules!$A$11:$A$14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Taules!$G$11:$G$14</c:f>
              <c:numCache>
                <c:formatCode>0%</c:formatCode>
                <c:ptCount val="4"/>
                <c:pt idx="0">
                  <c:v>0.56756756756756754</c:v>
                </c:pt>
                <c:pt idx="1">
                  <c:v>0.55555555555555558</c:v>
                </c:pt>
                <c:pt idx="2">
                  <c:v>0.620253164556962</c:v>
                </c:pt>
                <c:pt idx="3">
                  <c:v>0.35172413793103446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Total</a:t>
            </a:r>
            <a:r>
              <a:rPr lang="ca-ES" u="sng" baseline="0"/>
              <a:t> mostra de titulats</a:t>
            </a:r>
            <a:endParaRPr lang="ca-ES" u="sng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Taules!$A$11:$A$14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Taules!$I$11:$I$14</c:f>
              <c:numCache>
                <c:formatCode>0%</c:formatCode>
                <c:ptCount val="4"/>
                <c:pt idx="0">
                  <c:v>0.16030534351145037</c:v>
                </c:pt>
                <c:pt idx="1">
                  <c:v>7.6335877862595422E-2</c:v>
                </c:pt>
                <c:pt idx="2">
                  <c:v>0.37404580152671757</c:v>
                </c:pt>
                <c:pt idx="3">
                  <c:v>0.38931297709923662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29648148148148"/>
          <c:y val="0.11677833333333333"/>
          <c:w val="0.73622703703703707"/>
          <c:h val="0.6656750000000000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Gràfics!$M$33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Gràfics!$L$34:$L$37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Gràfics!$M$34:$M$37</c:f>
              <c:numCache>
                <c:formatCode>###0.0%</c:formatCode>
                <c:ptCount val="4"/>
                <c:pt idx="0">
                  <c:v>9.5238095238095233E-2</c:v>
                </c:pt>
                <c:pt idx="1">
                  <c:v>0.2</c:v>
                </c:pt>
                <c:pt idx="2">
                  <c:v>0.28571428571428575</c:v>
                </c:pt>
                <c:pt idx="3">
                  <c:v>0.15686274509803921</c:v>
                </c:pt>
              </c:numCache>
            </c:numRef>
          </c:val>
        </c:ser>
        <c:ser>
          <c:idx val="1"/>
          <c:order val="1"/>
          <c:tx>
            <c:strRef>
              <c:f>Gràfics!$N$33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Gràfics!$L$34:$L$37</c:f>
              <c:strCache>
                <c:ptCount val="4"/>
                <c:pt idx="0">
                  <c:v>ENGINYERIA AERONÀUTICA</c:v>
                </c:pt>
                <c:pt idx="1">
                  <c:v>ENGINYERIA EN AUTOMÀTICA I ELECTRÒNICA INDUSTRIAL</c:v>
                </c:pt>
                <c:pt idx="2">
                  <c:v>ENGINYERIA EN ORGANITZACIÓ INDUSTRIAL</c:v>
                </c:pt>
                <c:pt idx="3">
                  <c:v>ENGINYERIA INDUSTRIAL</c:v>
                </c:pt>
              </c:strCache>
            </c:strRef>
          </c:cat>
          <c:val>
            <c:numRef>
              <c:f>Gràfics!$N$34:$N$37</c:f>
              <c:numCache>
                <c:formatCode>###0.0%</c:formatCode>
                <c:ptCount val="4"/>
                <c:pt idx="0">
                  <c:v>0.90476190476190477</c:v>
                </c:pt>
                <c:pt idx="1">
                  <c:v>0.8</c:v>
                </c:pt>
                <c:pt idx="2">
                  <c:v>0.7142857142857143</c:v>
                </c:pt>
                <c:pt idx="3">
                  <c:v>0.84313725490196079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369600"/>
        <c:axId val="385371136"/>
        <c:axId val="0"/>
      </c:bar3DChart>
      <c:catAx>
        <c:axId val="385369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385371136"/>
        <c:crosses val="autoZero"/>
        <c:auto val="1"/>
        <c:lblAlgn val="ctr"/>
        <c:lblOffset val="100"/>
        <c:noMultiLvlLbl val="0"/>
      </c:catAx>
      <c:valAx>
        <c:axId val="3853711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85369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22"/><Relationship Id="rId18" Type="http://schemas.openxmlformats.org/officeDocument/2006/relationships/hyperlink" Target="#Gr&#224;fics!A202"/><Relationship Id="rId26" Type="http://schemas.openxmlformats.org/officeDocument/2006/relationships/hyperlink" Target="#Taules!A173"/><Relationship Id="rId39" Type="http://schemas.openxmlformats.org/officeDocument/2006/relationships/hyperlink" Target="#Gr&#224;fics!A521"/><Relationship Id="rId21" Type="http://schemas.openxmlformats.org/officeDocument/2006/relationships/hyperlink" Target="#Taules!A134"/><Relationship Id="rId34" Type="http://schemas.openxmlformats.org/officeDocument/2006/relationships/hyperlink" Target="#Taules!A243"/><Relationship Id="rId42" Type="http://schemas.openxmlformats.org/officeDocument/2006/relationships/hyperlink" Target="#Taules!A316"/><Relationship Id="rId47" Type="http://schemas.openxmlformats.org/officeDocument/2006/relationships/hyperlink" Target="#Gr&#224;fics!A673"/><Relationship Id="rId50" Type="http://schemas.openxmlformats.org/officeDocument/2006/relationships/hyperlink" Target="#Taules!A389"/><Relationship Id="rId55" Type="http://schemas.openxmlformats.org/officeDocument/2006/relationships/hyperlink" Target="#Gr&#224;fics!A775"/><Relationship Id="rId63" Type="http://schemas.openxmlformats.org/officeDocument/2006/relationships/image" Target="../media/image3.png"/><Relationship Id="rId68" Type="http://schemas.openxmlformats.org/officeDocument/2006/relationships/hyperlink" Target="220_1%20Enquestes%20a%20titulats.xlsx#Comparativa!B169" TargetMode="External"/><Relationship Id="rId7" Type="http://schemas.openxmlformats.org/officeDocument/2006/relationships/hyperlink" Target="#Taules!A20"/><Relationship Id="rId71" Type="http://schemas.openxmlformats.org/officeDocument/2006/relationships/hyperlink" Target="220_1%20Enquestes%20a%20titulats.xlsx#Comparativa!B284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75"/><Relationship Id="rId29" Type="http://schemas.openxmlformats.org/officeDocument/2006/relationships/hyperlink" Target="#Taules!A194"/><Relationship Id="rId1" Type="http://schemas.openxmlformats.org/officeDocument/2006/relationships/hyperlink" Target="#Taules!A229"/><Relationship Id="rId6" Type="http://schemas.openxmlformats.org/officeDocument/2006/relationships/image" Target="../media/image2.gif"/><Relationship Id="rId11" Type="http://schemas.openxmlformats.org/officeDocument/2006/relationships/hyperlink" Target="#Gr&#224;fics!A75"/><Relationship Id="rId24" Type="http://schemas.openxmlformats.org/officeDocument/2006/relationships/hyperlink" Target="#Gr&#224;fics!A266"/><Relationship Id="rId32" Type="http://schemas.openxmlformats.org/officeDocument/2006/relationships/hyperlink" Target="#Gr&#224;fics!A415"/><Relationship Id="rId37" Type="http://schemas.openxmlformats.org/officeDocument/2006/relationships/hyperlink" Target="#Gr&#224;fics!A495"/><Relationship Id="rId40" Type="http://schemas.openxmlformats.org/officeDocument/2006/relationships/hyperlink" Target="#Taules!A291"/><Relationship Id="rId45" Type="http://schemas.openxmlformats.org/officeDocument/2006/relationships/hyperlink" Target="#Taules!A353"/><Relationship Id="rId53" Type="http://schemas.openxmlformats.org/officeDocument/2006/relationships/hyperlink" Target="#Gr&#224;fics!A747"/><Relationship Id="rId58" Type="http://schemas.openxmlformats.org/officeDocument/2006/relationships/hyperlink" Target="#Gr&#224;fics!A599"/><Relationship Id="rId66" Type="http://schemas.openxmlformats.org/officeDocument/2006/relationships/hyperlink" Target="220_1%20Enquestes%20a%20titulats.xlsx#Comparativa!B89" TargetMode="External"/><Relationship Id="rId5" Type="http://schemas.openxmlformats.org/officeDocument/2006/relationships/hyperlink" Target="220_1%20Enquestes%20a%20titulats.xlsx#Gr&#224;fics!A5" TargetMode="External"/><Relationship Id="rId15" Type="http://schemas.openxmlformats.org/officeDocument/2006/relationships/hyperlink" Target="#Taules!A83"/><Relationship Id="rId23" Type="http://schemas.openxmlformats.org/officeDocument/2006/relationships/hyperlink" Target="#Taules!A147"/><Relationship Id="rId28" Type="http://schemas.openxmlformats.org/officeDocument/2006/relationships/hyperlink" Target="#Gr&#224;fics!A355"/><Relationship Id="rId36" Type="http://schemas.openxmlformats.org/officeDocument/2006/relationships/hyperlink" Target="#Taules!A255"/><Relationship Id="rId49" Type="http://schemas.openxmlformats.org/officeDocument/2006/relationships/hyperlink" Target="#Gr&#224;fics!A699"/><Relationship Id="rId57" Type="http://schemas.openxmlformats.org/officeDocument/2006/relationships/hyperlink" Target="#Gr&#224;fics!A797"/><Relationship Id="rId61" Type="http://schemas.openxmlformats.org/officeDocument/2006/relationships/hyperlink" Target="#Gr&#224;fics!A150"/><Relationship Id="rId10" Type="http://schemas.openxmlformats.org/officeDocument/2006/relationships/hyperlink" Target="#Taules!A46"/><Relationship Id="rId19" Type="http://schemas.openxmlformats.org/officeDocument/2006/relationships/hyperlink" Target="#Taules!A121"/><Relationship Id="rId31" Type="http://schemas.openxmlformats.org/officeDocument/2006/relationships/hyperlink" Target="#Taules!A205"/><Relationship Id="rId44" Type="http://schemas.openxmlformats.org/officeDocument/2006/relationships/hyperlink" Target="#Taules!A341"/><Relationship Id="rId52" Type="http://schemas.openxmlformats.org/officeDocument/2006/relationships/hyperlink" Target="#Taules!A402"/><Relationship Id="rId60" Type="http://schemas.openxmlformats.org/officeDocument/2006/relationships/hyperlink" Target="#Gr&#224;fics!A647"/><Relationship Id="rId65" Type="http://schemas.openxmlformats.org/officeDocument/2006/relationships/hyperlink" Target="220_1%20Enquestes%20a%20titulats.xlsx#Comparativa!B54" TargetMode="External"/><Relationship Id="rId4" Type="http://schemas.openxmlformats.org/officeDocument/2006/relationships/hyperlink" Target="220_1%20Enquestes%20a%20titulats.xlsx#Taules!A7" TargetMode="External"/><Relationship Id="rId9" Type="http://schemas.openxmlformats.org/officeDocument/2006/relationships/hyperlink" Target="#Gr&#224;fics!A49"/><Relationship Id="rId14" Type="http://schemas.openxmlformats.org/officeDocument/2006/relationships/hyperlink" Target="#Taules!A72"/><Relationship Id="rId22" Type="http://schemas.openxmlformats.org/officeDocument/2006/relationships/hyperlink" Target="#Gr&#224;fics!A244"/><Relationship Id="rId27" Type="http://schemas.openxmlformats.org/officeDocument/2006/relationships/hyperlink" Target="#Taules!A184"/><Relationship Id="rId30" Type="http://schemas.openxmlformats.org/officeDocument/2006/relationships/hyperlink" Target="#Gr&#224;fics!A380"/><Relationship Id="rId35" Type="http://schemas.openxmlformats.org/officeDocument/2006/relationships/hyperlink" Target="#Gr&#224;fics!A469"/><Relationship Id="rId43" Type="http://schemas.openxmlformats.org/officeDocument/2006/relationships/hyperlink" Target="#Taules!A328"/><Relationship Id="rId48" Type="http://schemas.openxmlformats.org/officeDocument/2006/relationships/hyperlink" Target="#Taules!A376"/><Relationship Id="rId56" Type="http://schemas.openxmlformats.org/officeDocument/2006/relationships/hyperlink" Target="#Taules!A426"/><Relationship Id="rId64" Type="http://schemas.openxmlformats.org/officeDocument/2006/relationships/hyperlink" Target="220_1%20Enquestes%20a%20titulats.xlsx#Comparativa!B12" TargetMode="External"/><Relationship Id="rId69" Type="http://schemas.openxmlformats.org/officeDocument/2006/relationships/hyperlink" Target="220_1%20Enquestes%20a%20titulats.xlsx#Comparativa!B203" TargetMode="External"/><Relationship Id="rId8" Type="http://schemas.openxmlformats.org/officeDocument/2006/relationships/hyperlink" Target="#Taules!A33"/><Relationship Id="rId51" Type="http://schemas.openxmlformats.org/officeDocument/2006/relationships/hyperlink" Target="#Gr&#224;fics!A721"/><Relationship Id="rId3" Type="http://schemas.openxmlformats.org/officeDocument/2006/relationships/hyperlink" Target="#Taules!A160"/><Relationship Id="rId12" Type="http://schemas.openxmlformats.org/officeDocument/2006/relationships/hyperlink" Target="#Taules!A59"/><Relationship Id="rId17" Type="http://schemas.openxmlformats.org/officeDocument/2006/relationships/hyperlink" Target="#Taules!A96"/><Relationship Id="rId25" Type="http://schemas.openxmlformats.org/officeDocument/2006/relationships/hyperlink" Target="#Gr&#224;fics!A311"/><Relationship Id="rId33" Type="http://schemas.openxmlformats.org/officeDocument/2006/relationships/hyperlink" Target="#Gr&#224;fics!A441"/><Relationship Id="rId38" Type="http://schemas.openxmlformats.org/officeDocument/2006/relationships/hyperlink" Target="#Taules!A267"/><Relationship Id="rId46" Type="http://schemas.openxmlformats.org/officeDocument/2006/relationships/hyperlink" Target="#Taules!A363"/><Relationship Id="rId59" Type="http://schemas.openxmlformats.org/officeDocument/2006/relationships/hyperlink" Target="#Gr&#224;fics!A621"/><Relationship Id="rId67" Type="http://schemas.openxmlformats.org/officeDocument/2006/relationships/hyperlink" Target="220_1%20Enquestes%20a%20titulats.xlsx#Comparativa!B134" TargetMode="External"/><Relationship Id="rId20" Type="http://schemas.openxmlformats.org/officeDocument/2006/relationships/hyperlink" Target="#Gr&#224;fics!A223"/><Relationship Id="rId41" Type="http://schemas.openxmlformats.org/officeDocument/2006/relationships/hyperlink" Target="#Gr&#224;fics!A547"/><Relationship Id="rId54" Type="http://schemas.openxmlformats.org/officeDocument/2006/relationships/hyperlink" Target="#Taules!A415"/><Relationship Id="rId62" Type="http://schemas.openxmlformats.org/officeDocument/2006/relationships/hyperlink" Target="#Gr&#224;fics!A333"/><Relationship Id="rId70" Type="http://schemas.openxmlformats.org/officeDocument/2006/relationships/hyperlink" Target="220_1%20Enquestes%20a%20titulats.xlsx#Comparativa!B245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13" Type="http://schemas.openxmlformats.org/officeDocument/2006/relationships/hyperlink" Target="#Index!B61"/><Relationship Id="rId3" Type="http://schemas.openxmlformats.org/officeDocument/2006/relationships/hyperlink" Target="#Index!B21"/><Relationship Id="rId7" Type="http://schemas.openxmlformats.org/officeDocument/2006/relationships/chart" Target="../charts/chart45.xml"/><Relationship Id="rId12" Type="http://schemas.openxmlformats.org/officeDocument/2006/relationships/chart" Target="../charts/chart49.xml"/><Relationship Id="rId2" Type="http://schemas.openxmlformats.org/officeDocument/2006/relationships/chart" Target="../charts/chart41.xml"/><Relationship Id="rId1" Type="http://schemas.openxmlformats.org/officeDocument/2006/relationships/hyperlink" Target="#Index!A1"/><Relationship Id="rId6" Type="http://schemas.openxmlformats.org/officeDocument/2006/relationships/chart" Target="../charts/chart44.xml"/><Relationship Id="rId11" Type="http://schemas.openxmlformats.org/officeDocument/2006/relationships/hyperlink" Target="#Index!B50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Relationship Id="rId14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423334</xdr:colOff>
      <xdr:row>15</xdr:row>
      <xdr:rowOff>21166</xdr:rowOff>
    </xdr:from>
    <xdr:to>
      <xdr:col>4</xdr:col>
      <xdr:colOff>594784</xdr:colOff>
      <xdr:row>16</xdr:row>
      <xdr:rowOff>2116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2334" y="4180416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601133</xdr:colOff>
      <xdr:row>15</xdr:row>
      <xdr:rowOff>28575</xdr:rowOff>
    </xdr:from>
    <xdr:to>
      <xdr:col>5</xdr:col>
      <xdr:colOff>130175</xdr:colOff>
      <xdr:row>15</xdr:row>
      <xdr:rowOff>171450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60133" y="41878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269875</xdr:colOff>
      <xdr:row>27</xdr:row>
      <xdr:rowOff>33867</xdr:rowOff>
    </xdr:from>
    <xdr:to>
      <xdr:col>3</xdr:col>
      <xdr:colOff>412750</xdr:colOff>
      <xdr:row>27</xdr:row>
      <xdr:rowOff>176742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15042" y="64897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443443</xdr:colOff>
      <xdr:row>34</xdr:row>
      <xdr:rowOff>58208</xdr:rowOff>
    </xdr:from>
    <xdr:to>
      <xdr:col>4</xdr:col>
      <xdr:colOff>586318</xdr:colOff>
      <xdr:row>35</xdr:row>
      <xdr:rowOff>10583</xdr:rowOff>
    </xdr:to>
    <xdr:pic>
      <xdr:nvPicPr>
        <xdr:cNvPr id="78" name="Imatge 77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02443" y="784754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</xdr:row>
      <xdr:rowOff>31750</xdr:rowOff>
    </xdr:from>
    <xdr:to>
      <xdr:col>1</xdr:col>
      <xdr:colOff>261503</xdr:colOff>
      <xdr:row>10</xdr:row>
      <xdr:rowOff>184149</xdr:rowOff>
    </xdr:to>
    <xdr:pic>
      <xdr:nvPicPr>
        <xdr:cNvPr id="66" name="Imatge 65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12750" y="3217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222250</xdr:colOff>
      <xdr:row>16</xdr:row>
      <xdr:rowOff>31750</xdr:rowOff>
    </xdr:from>
    <xdr:to>
      <xdr:col>4</xdr:col>
      <xdr:colOff>388503</xdr:colOff>
      <xdr:row>16</xdr:row>
      <xdr:rowOff>184149</xdr:rowOff>
    </xdr:to>
    <xdr:pic>
      <xdr:nvPicPr>
        <xdr:cNvPr id="67" name="Imatge 66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381250" y="43815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10584</xdr:colOff>
      <xdr:row>23</xdr:row>
      <xdr:rowOff>21167</xdr:rowOff>
    </xdr:from>
    <xdr:to>
      <xdr:col>6</xdr:col>
      <xdr:colOff>176837</xdr:colOff>
      <xdr:row>23</xdr:row>
      <xdr:rowOff>173566</xdr:rowOff>
    </xdr:to>
    <xdr:pic>
      <xdr:nvPicPr>
        <xdr:cNvPr id="69" name="Imatge 68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97251" y="57150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338656</xdr:colOff>
      <xdr:row>28</xdr:row>
      <xdr:rowOff>10583</xdr:rowOff>
    </xdr:from>
    <xdr:to>
      <xdr:col>5</xdr:col>
      <xdr:colOff>504909</xdr:colOff>
      <xdr:row>28</xdr:row>
      <xdr:rowOff>162982</xdr:rowOff>
    </xdr:to>
    <xdr:pic>
      <xdr:nvPicPr>
        <xdr:cNvPr id="72" name="Imatge 71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11489" y="6656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402173</xdr:colOff>
      <xdr:row>29</xdr:row>
      <xdr:rowOff>0</xdr:rowOff>
    </xdr:from>
    <xdr:to>
      <xdr:col>4</xdr:col>
      <xdr:colOff>568426</xdr:colOff>
      <xdr:row>29</xdr:row>
      <xdr:rowOff>152399</xdr:rowOff>
    </xdr:to>
    <xdr:pic>
      <xdr:nvPicPr>
        <xdr:cNvPr id="76" name="Imatge 75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61173" y="6836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370405</xdr:colOff>
      <xdr:row>33</xdr:row>
      <xdr:rowOff>0</xdr:rowOff>
    </xdr:from>
    <xdr:to>
      <xdr:col>3</xdr:col>
      <xdr:colOff>536658</xdr:colOff>
      <xdr:row>33</xdr:row>
      <xdr:rowOff>152399</xdr:rowOff>
    </xdr:to>
    <xdr:pic>
      <xdr:nvPicPr>
        <xdr:cNvPr id="79" name="Imatge 7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15572" y="7598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74081</xdr:colOff>
      <xdr:row>40</xdr:row>
      <xdr:rowOff>0</xdr:rowOff>
    </xdr:from>
    <xdr:to>
      <xdr:col>5</xdr:col>
      <xdr:colOff>240334</xdr:colOff>
      <xdr:row>40</xdr:row>
      <xdr:rowOff>152399</xdr:rowOff>
    </xdr:to>
    <xdr:pic>
      <xdr:nvPicPr>
        <xdr:cNvPr id="80" name="Imatge 79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46914" y="8932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52</xdr:row>
      <xdr:rowOff>31749</xdr:rowOff>
    </xdr:from>
    <xdr:to>
      <xdr:col>5</xdr:col>
      <xdr:colOff>261503</xdr:colOff>
      <xdr:row>52</xdr:row>
      <xdr:rowOff>184148</xdr:rowOff>
    </xdr:to>
    <xdr:pic>
      <xdr:nvPicPr>
        <xdr:cNvPr id="81" name="Imatge 80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68083" y="1126066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465667</xdr:colOff>
      <xdr:row>63</xdr:row>
      <xdr:rowOff>0</xdr:rowOff>
    </xdr:from>
    <xdr:to>
      <xdr:col>4</xdr:col>
      <xdr:colOff>18087</xdr:colOff>
      <xdr:row>63</xdr:row>
      <xdr:rowOff>152399</xdr:rowOff>
    </xdr:to>
    <xdr:pic>
      <xdr:nvPicPr>
        <xdr:cNvPr id="82" name="Imatge 81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10834" y="13335000"/>
          <a:ext cx="166253" cy="1523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2</xdr:col>
      <xdr:colOff>11907</xdr:colOff>
      <xdr:row>12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2480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13</xdr:row>
      <xdr:rowOff>71437</xdr:rowOff>
    </xdr:from>
    <xdr:to>
      <xdr:col>18</xdr:col>
      <xdr:colOff>476251</xdr:colOff>
      <xdr:row>40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52</xdr:row>
      <xdr:rowOff>178594</xdr:rowOff>
    </xdr:from>
    <xdr:to>
      <xdr:col>2</xdr:col>
      <xdr:colOff>1</xdr:colOff>
      <xdr:row>54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7705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55</xdr:row>
      <xdr:rowOff>47626</xdr:rowOff>
    </xdr:from>
    <xdr:to>
      <xdr:col>17</xdr:col>
      <xdr:colOff>523875</xdr:colOff>
      <xdr:row>83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88</xdr:row>
      <xdr:rowOff>0</xdr:rowOff>
    </xdr:from>
    <xdr:to>
      <xdr:col>2</xdr:col>
      <xdr:colOff>23813</xdr:colOff>
      <xdr:row>89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3357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166688</xdr:colOff>
      <xdr:row>90</xdr:row>
      <xdr:rowOff>11906</xdr:rowOff>
    </xdr:from>
    <xdr:to>
      <xdr:col>12</xdr:col>
      <xdr:colOff>11907</xdr:colOff>
      <xdr:row>109</xdr:row>
      <xdr:rowOff>178592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107157</xdr:colOff>
      <xdr:row>90</xdr:row>
      <xdr:rowOff>35718</xdr:rowOff>
    </xdr:from>
    <xdr:to>
      <xdr:col>22</xdr:col>
      <xdr:colOff>214314</xdr:colOff>
      <xdr:row>110</xdr:row>
      <xdr:rowOff>11904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166688</xdr:colOff>
      <xdr:row>111</xdr:row>
      <xdr:rowOff>47626</xdr:rowOff>
    </xdr:from>
    <xdr:to>
      <xdr:col>17</xdr:col>
      <xdr:colOff>273844</xdr:colOff>
      <xdr:row>131</xdr:row>
      <xdr:rowOff>23812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107156</xdr:colOff>
      <xdr:row>132</xdr:row>
      <xdr:rowOff>178593</xdr:rowOff>
    </xdr:from>
    <xdr:to>
      <xdr:col>2</xdr:col>
      <xdr:colOff>23813</xdr:colOff>
      <xdr:row>134</xdr:row>
      <xdr:rowOff>11906</xdr:rowOff>
    </xdr:to>
    <xdr:sp macro="" textlink="">
      <xdr:nvSpPr>
        <xdr:cNvPr id="10" name="Fletxa corbada a l'esquerra 9">
          <a:hlinkClick xmlns:r="http://schemas.openxmlformats.org/officeDocument/2006/relationships" r:id="rId3"/>
        </xdr:cNvPr>
        <xdr:cNvSpPr/>
      </xdr:nvSpPr>
      <xdr:spPr>
        <a:xfrm>
          <a:off x="716756" y="285440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134</xdr:row>
      <xdr:rowOff>119062</xdr:rowOff>
    </xdr:from>
    <xdr:to>
      <xdr:col>18</xdr:col>
      <xdr:colOff>71436</xdr:colOff>
      <xdr:row>164</xdr:row>
      <xdr:rowOff>178593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95250</xdr:colOff>
      <xdr:row>168</xdr:row>
      <xdr:rowOff>0</xdr:rowOff>
    </xdr:from>
    <xdr:to>
      <xdr:col>2</xdr:col>
      <xdr:colOff>11907</xdr:colOff>
      <xdr:row>169</xdr:row>
      <xdr:rowOff>23812</xdr:rowOff>
    </xdr:to>
    <xdr:sp macro="" textlink="">
      <xdr:nvSpPr>
        <xdr:cNvPr id="12" name="Fletxa corbada a l'esquerra 11">
          <a:hlinkClick xmlns:r="http://schemas.openxmlformats.org/officeDocument/2006/relationships" r:id="rId3"/>
        </xdr:cNvPr>
        <xdr:cNvSpPr/>
      </xdr:nvSpPr>
      <xdr:spPr>
        <a:xfrm>
          <a:off x="704850" y="352996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170</xdr:row>
      <xdr:rowOff>178592</xdr:rowOff>
    </xdr:from>
    <xdr:to>
      <xdr:col>19</xdr:col>
      <xdr:colOff>142874</xdr:colOff>
      <xdr:row>198</xdr:row>
      <xdr:rowOff>11906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107157</xdr:colOff>
      <xdr:row>202</xdr:row>
      <xdr:rowOff>0</xdr:rowOff>
    </xdr:from>
    <xdr:to>
      <xdr:col>2</xdr:col>
      <xdr:colOff>23814</xdr:colOff>
      <xdr:row>203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3"/>
        </xdr:cNvPr>
        <xdr:cNvSpPr/>
      </xdr:nvSpPr>
      <xdr:spPr>
        <a:xfrm>
          <a:off x="716757" y="418528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206</xdr:row>
      <xdr:rowOff>23811</xdr:rowOff>
    </xdr:from>
    <xdr:to>
      <xdr:col>18</xdr:col>
      <xdr:colOff>400501</xdr:colOff>
      <xdr:row>235</xdr:row>
      <xdr:rowOff>187311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107157</xdr:colOff>
      <xdr:row>244</xdr:row>
      <xdr:rowOff>0</xdr:rowOff>
    </xdr:from>
    <xdr:to>
      <xdr:col>2</xdr:col>
      <xdr:colOff>23814</xdr:colOff>
      <xdr:row>245</xdr:row>
      <xdr:rowOff>23813</xdr:rowOff>
    </xdr:to>
    <xdr:sp macro="" textlink="">
      <xdr:nvSpPr>
        <xdr:cNvPr id="16" name="Fletxa corbada a l'esquerra 15">
          <a:hlinkClick xmlns:r="http://schemas.openxmlformats.org/officeDocument/2006/relationships" r:id="rId11"/>
        </xdr:cNvPr>
        <xdr:cNvSpPr/>
      </xdr:nvSpPr>
      <xdr:spPr>
        <a:xfrm>
          <a:off x="716757" y="502920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246</xdr:row>
      <xdr:rowOff>59531</xdr:rowOff>
    </xdr:from>
    <xdr:to>
      <xdr:col>18</xdr:col>
      <xdr:colOff>250031</xdr:colOff>
      <xdr:row>275</xdr:row>
      <xdr:rowOff>-1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107156</xdr:colOff>
      <xdr:row>283</xdr:row>
      <xdr:rowOff>0</xdr:rowOff>
    </xdr:from>
    <xdr:to>
      <xdr:col>2</xdr:col>
      <xdr:colOff>23813</xdr:colOff>
      <xdr:row>284</xdr:row>
      <xdr:rowOff>23814</xdr:rowOff>
    </xdr:to>
    <xdr:sp macro="" textlink="">
      <xdr:nvSpPr>
        <xdr:cNvPr id="18" name="Fletxa corbada a l'esquerra 17">
          <a:hlinkClick xmlns:r="http://schemas.openxmlformats.org/officeDocument/2006/relationships" r:id="rId13"/>
        </xdr:cNvPr>
        <xdr:cNvSpPr/>
      </xdr:nvSpPr>
      <xdr:spPr>
        <a:xfrm>
          <a:off x="716756" y="581120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285</xdr:row>
      <xdr:rowOff>23812</xdr:rowOff>
    </xdr:from>
    <xdr:to>
      <xdr:col>19</xdr:col>
      <xdr:colOff>59531</xdr:colOff>
      <xdr:row>314</xdr:row>
      <xdr:rowOff>166687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269081</xdr:colOff>
      <xdr:row>8</xdr:row>
      <xdr:rowOff>52388</xdr:rowOff>
    </xdr:from>
    <xdr:to>
      <xdr:col>9</xdr:col>
      <xdr:colOff>182681</xdr:colOff>
      <xdr:row>25</xdr:row>
      <xdr:rowOff>90038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482600</xdr:colOff>
      <xdr:row>13</xdr:row>
      <xdr:rowOff>114301</xdr:rowOff>
    </xdr:from>
    <xdr:to>
      <xdr:col>8</xdr:col>
      <xdr:colOff>282575</xdr:colOff>
      <xdr:row>21</xdr:row>
      <xdr:rowOff>76201</xdr:rowOff>
    </xdr:to>
    <xdr:sp macro="" textlink="">
      <xdr:nvSpPr>
        <xdr:cNvPr id="3" name="Crida de fletxa a l'esquerra 2"/>
        <xdr:cNvSpPr/>
      </xdr:nvSpPr>
      <xdr:spPr>
        <a:xfrm>
          <a:off x="3530600" y="3095626"/>
          <a:ext cx="1628775" cy="1638300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En totes les titulacions de l'ETSEIAT  el percentatge</a:t>
          </a:r>
          <a:r>
            <a:rPr lang="es-ES" sz="1100" b="1" baseline="0">
              <a:solidFill>
                <a:sysClr val="windowText" lastClr="000000"/>
              </a:solidFill>
            </a:rPr>
            <a:t> de població activa supera el </a:t>
          </a:r>
          <a:r>
            <a:rPr lang="es-ES" sz="1100" b="1">
              <a:solidFill>
                <a:sysClr val="windowText" lastClr="000000"/>
              </a:solidFill>
            </a:rPr>
            <a:t> 90%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190498</xdr:colOff>
      <xdr:row>25</xdr:row>
      <xdr:rowOff>83609</xdr:rowOff>
    </xdr:from>
    <xdr:to>
      <xdr:col>18</xdr:col>
      <xdr:colOff>104098</xdr:colOff>
      <xdr:row>42</xdr:row>
      <xdr:rowOff>121259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192087</xdr:colOff>
      <xdr:row>42</xdr:row>
      <xdr:rowOff>117869</xdr:rowOff>
    </xdr:from>
    <xdr:to>
      <xdr:col>18</xdr:col>
      <xdr:colOff>105687</xdr:colOff>
      <xdr:row>59</xdr:row>
      <xdr:rowOff>155519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171450</xdr:colOff>
      <xdr:row>8</xdr:row>
      <xdr:rowOff>47625</xdr:rowOff>
    </xdr:from>
    <xdr:to>
      <xdr:col>18</xdr:col>
      <xdr:colOff>85050</xdr:colOff>
      <xdr:row>25</xdr:row>
      <xdr:rowOff>85275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263524</xdr:colOff>
      <xdr:row>42</xdr:row>
      <xdr:rowOff>117474</xdr:rowOff>
    </xdr:from>
    <xdr:to>
      <xdr:col>9</xdr:col>
      <xdr:colOff>177124</xdr:colOff>
      <xdr:row>59</xdr:row>
      <xdr:rowOff>155124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269875</xdr:colOff>
      <xdr:row>25</xdr:row>
      <xdr:rowOff>82549</xdr:rowOff>
    </xdr:from>
    <xdr:to>
      <xdr:col>9</xdr:col>
      <xdr:colOff>183475</xdr:colOff>
      <xdr:row>42</xdr:row>
      <xdr:rowOff>120199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0.01999</cdr:x>
      <cdr:y>0.32867</cdr:y>
    </cdr:from>
    <cdr:to>
      <cdr:x>0.30339</cdr:x>
      <cdr:y>0.72025</cdr:y>
    </cdr:to>
    <cdr:sp macro="" textlink="">
      <cdr:nvSpPr>
        <cdr:cNvPr id="6" name="QuadreDeText 1"/>
        <cdr:cNvSpPr txBox="1"/>
      </cdr:nvSpPr>
      <cdr:spPr>
        <a:xfrm xmlns:a="http://schemas.openxmlformats.org/drawingml/2006/main">
          <a:off x="107950" y="1183216"/>
          <a:ext cx="1530352" cy="1409699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71% dels titulats en Enginyeria Aeronàtica</a:t>
          </a:r>
          <a:r>
            <a:rPr lang="ca-ES" sz="1100" b="1" baseline="0"/>
            <a:t> necessiten la titulació específica per a la feina i realitzen funcions pròpies</a:t>
          </a:r>
          <a:endParaRPr lang="ca-ES" sz="10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0.03851</cdr:x>
      <cdr:y>0.38367</cdr:y>
    </cdr:from>
    <cdr:to>
      <cdr:x>0.26429</cdr:x>
      <cdr:y>0.69494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07963" y="1377555"/>
          <a:ext cx="1219200" cy="1117600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a-ES" sz="1100" b="1"/>
            <a:t>Més del 70%</a:t>
          </a:r>
          <a:r>
            <a:rPr lang="ca-ES" sz="1100" b="1" baseline="0"/>
            <a:t> dels enquestats repetirien la carrera i la universitat</a:t>
          </a:r>
          <a:endParaRPr lang="ca-E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0.03293</cdr:x>
      <cdr:y>0.33426</cdr:y>
    </cdr:from>
    <cdr:to>
      <cdr:x>0.23989</cdr:x>
      <cdr:y>0.78228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77800" y="1203325"/>
          <a:ext cx="1117600" cy="161290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a-ES" sz="1200" b="1"/>
            <a:t>El 81% dels enquestats</a:t>
          </a:r>
          <a:r>
            <a:rPr lang="ca-ES" sz="1200" b="1" baseline="0"/>
            <a:t> titulats en Enginyeria en Organització Industrial tenen contracte fix</a:t>
          </a:r>
          <a:endParaRPr lang="ca-E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0.63368</cdr:x>
      <cdr:y>0.26979</cdr:y>
    </cdr:from>
    <cdr:to>
      <cdr:x>0.93075</cdr:x>
      <cdr:y>0.71879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421880" y="971228"/>
          <a:ext cx="1604146" cy="1616398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/>
            </a:rPr>
            <a:t>Més d'un 50% dels titulats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en Enginyeria Aeronàutica i Enginyeria en Organització Industrial </a:t>
          </a:r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2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0.69086</cdr:x>
      <cdr:y>0.27605</cdr:y>
    </cdr:from>
    <cdr:to>
      <cdr:x>0.92691</cdr:x>
      <cdr:y>0.75759</cdr:y>
    </cdr:to>
    <cdr:sp macro="" textlink="">
      <cdr:nvSpPr>
        <cdr:cNvPr id="3" name="Rectangle arrodonit 2"/>
        <cdr:cNvSpPr/>
      </cdr:nvSpPr>
      <cdr:spPr>
        <a:xfrm xmlns:a="http://schemas.openxmlformats.org/drawingml/2006/main">
          <a:off x="3730626" y="993774"/>
          <a:ext cx="1274692" cy="1733551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titulats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Enginyeria en Automàtica i Electrònica Industrial donen una nota mitjana de 5,67 a la formació global rebuda</a:t>
          </a:r>
          <a:endParaRPr lang="ca-ES">
            <a:effectLst/>
          </a:endParaRPr>
        </a:p>
      </cdr:txBody>
    </cdr:sp>
  </cdr:relSizeAnchor>
  <cdr:relSizeAnchor xmlns:cdr="http://schemas.openxmlformats.org/drawingml/2006/chartDrawing">
    <cdr:from>
      <cdr:x>0.14346</cdr:x>
      <cdr:y>0.11465</cdr:y>
    </cdr:from>
    <cdr:to>
      <cdr:x>0.88529</cdr:x>
      <cdr:y>0.18559</cdr:y>
    </cdr:to>
    <cdr:sp macro="" textlink="">
      <cdr:nvSpPr>
        <cdr:cNvPr id="4" name="QuadreDeText 1"/>
        <cdr:cNvSpPr txBox="1"/>
      </cdr:nvSpPr>
      <cdr:spPr>
        <a:xfrm xmlns:a="http://schemas.openxmlformats.org/drawingml/2006/main">
          <a:off x="774700" y="412750"/>
          <a:ext cx="4005847" cy="255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423</xdr:row>
      <xdr:rowOff>142875</xdr:rowOff>
    </xdr:from>
    <xdr:to>
      <xdr:col>0</xdr:col>
      <xdr:colOff>359569</xdr:colOff>
      <xdr:row>425</xdr:row>
      <xdr:rowOff>47624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80975" y="97993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412</xdr:row>
      <xdr:rowOff>180975</xdr:rowOff>
    </xdr:from>
    <xdr:to>
      <xdr:col>0</xdr:col>
      <xdr:colOff>340519</xdr:colOff>
      <xdr:row>414</xdr:row>
      <xdr:rowOff>47624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61925" y="95669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400</xdr:row>
      <xdr:rowOff>9525</xdr:rowOff>
    </xdr:from>
    <xdr:to>
      <xdr:col>0</xdr:col>
      <xdr:colOff>340519</xdr:colOff>
      <xdr:row>401</xdr:row>
      <xdr:rowOff>66674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92725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386</xdr:row>
      <xdr:rowOff>171450</xdr:rowOff>
    </xdr:from>
    <xdr:to>
      <xdr:col>0</xdr:col>
      <xdr:colOff>350044</xdr:colOff>
      <xdr:row>388</xdr:row>
      <xdr:rowOff>38099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71450" y="89773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373</xdr:row>
      <xdr:rowOff>171450</xdr:rowOff>
    </xdr:from>
    <xdr:to>
      <xdr:col>0</xdr:col>
      <xdr:colOff>321469</xdr:colOff>
      <xdr:row>375</xdr:row>
      <xdr:rowOff>38099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42875" y="86991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363</xdr:row>
      <xdr:rowOff>0</xdr:rowOff>
    </xdr:from>
    <xdr:to>
      <xdr:col>0</xdr:col>
      <xdr:colOff>340519</xdr:colOff>
      <xdr:row>364</xdr:row>
      <xdr:rowOff>57149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61925" y="84362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351</xdr:row>
      <xdr:rowOff>171450</xdr:rowOff>
    </xdr:from>
    <xdr:to>
      <xdr:col>0</xdr:col>
      <xdr:colOff>330994</xdr:colOff>
      <xdr:row>353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52400" y="81324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339</xdr:row>
      <xdr:rowOff>180975</xdr:rowOff>
    </xdr:from>
    <xdr:to>
      <xdr:col>0</xdr:col>
      <xdr:colOff>330994</xdr:colOff>
      <xdr:row>341</xdr:row>
      <xdr:rowOff>47624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52400" y="78695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327</xdr:row>
      <xdr:rowOff>0</xdr:rowOff>
    </xdr:from>
    <xdr:to>
      <xdr:col>0</xdr:col>
      <xdr:colOff>340519</xdr:colOff>
      <xdr:row>328</xdr:row>
      <xdr:rowOff>57149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61925" y="76038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315</xdr:row>
      <xdr:rowOff>0</xdr:rowOff>
    </xdr:from>
    <xdr:to>
      <xdr:col>0</xdr:col>
      <xdr:colOff>350044</xdr:colOff>
      <xdr:row>316</xdr:row>
      <xdr:rowOff>57149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71450" y="73418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303</xdr:row>
      <xdr:rowOff>0</xdr:rowOff>
    </xdr:from>
    <xdr:to>
      <xdr:col>0</xdr:col>
      <xdr:colOff>311944</xdr:colOff>
      <xdr:row>304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33350" y="70570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291</xdr:row>
      <xdr:rowOff>0</xdr:rowOff>
    </xdr:from>
    <xdr:to>
      <xdr:col>0</xdr:col>
      <xdr:colOff>340519</xdr:colOff>
      <xdr:row>292</xdr:row>
      <xdr:rowOff>57149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61925" y="67789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279</xdr:row>
      <xdr:rowOff>38100</xdr:rowOff>
    </xdr:from>
    <xdr:to>
      <xdr:col>0</xdr:col>
      <xdr:colOff>350044</xdr:colOff>
      <xdr:row>280</xdr:row>
      <xdr:rowOff>95249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71450" y="65236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267</xdr:row>
      <xdr:rowOff>0</xdr:rowOff>
    </xdr:from>
    <xdr:to>
      <xdr:col>0</xdr:col>
      <xdr:colOff>311944</xdr:colOff>
      <xdr:row>268</xdr:row>
      <xdr:rowOff>57149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33350" y="62607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254</xdr:row>
      <xdr:rowOff>161925</xdr:rowOff>
    </xdr:from>
    <xdr:to>
      <xdr:col>0</xdr:col>
      <xdr:colOff>350044</xdr:colOff>
      <xdr:row>256</xdr:row>
      <xdr:rowOff>28574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71450" y="59988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242</xdr:row>
      <xdr:rowOff>180975</xdr:rowOff>
    </xdr:from>
    <xdr:to>
      <xdr:col>0</xdr:col>
      <xdr:colOff>321469</xdr:colOff>
      <xdr:row>244</xdr:row>
      <xdr:rowOff>47624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42875" y="57416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231</xdr:row>
      <xdr:rowOff>9525</xdr:rowOff>
    </xdr:from>
    <xdr:to>
      <xdr:col>0</xdr:col>
      <xdr:colOff>311944</xdr:colOff>
      <xdr:row>232</xdr:row>
      <xdr:rowOff>66674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33350" y="54568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219</xdr:row>
      <xdr:rowOff>0</xdr:rowOff>
    </xdr:from>
    <xdr:to>
      <xdr:col>0</xdr:col>
      <xdr:colOff>330994</xdr:colOff>
      <xdr:row>220</xdr:row>
      <xdr:rowOff>57149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52400" y="51777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207</xdr:row>
      <xdr:rowOff>0</xdr:rowOff>
    </xdr:from>
    <xdr:to>
      <xdr:col>0</xdr:col>
      <xdr:colOff>321469</xdr:colOff>
      <xdr:row>208</xdr:row>
      <xdr:rowOff>57149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142875" y="49034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194</xdr:row>
      <xdr:rowOff>9525</xdr:rowOff>
    </xdr:from>
    <xdr:to>
      <xdr:col>0</xdr:col>
      <xdr:colOff>340519</xdr:colOff>
      <xdr:row>195</xdr:row>
      <xdr:rowOff>66674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61925" y="45377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183</xdr:row>
      <xdr:rowOff>161925</xdr:rowOff>
    </xdr:from>
    <xdr:to>
      <xdr:col>0</xdr:col>
      <xdr:colOff>350044</xdr:colOff>
      <xdr:row>185</xdr:row>
      <xdr:rowOff>57149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71450" y="42529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173</xdr:row>
      <xdr:rowOff>9525</xdr:rowOff>
    </xdr:from>
    <xdr:to>
      <xdr:col>0</xdr:col>
      <xdr:colOff>321469</xdr:colOff>
      <xdr:row>174</xdr:row>
      <xdr:rowOff>66674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42875" y="40195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159</xdr:row>
      <xdr:rowOff>180975</xdr:rowOff>
    </xdr:from>
    <xdr:to>
      <xdr:col>0</xdr:col>
      <xdr:colOff>283369</xdr:colOff>
      <xdr:row>161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04775" y="37223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147</xdr:row>
      <xdr:rowOff>9525</xdr:rowOff>
    </xdr:from>
    <xdr:to>
      <xdr:col>0</xdr:col>
      <xdr:colOff>330994</xdr:colOff>
      <xdr:row>148</xdr:row>
      <xdr:rowOff>66674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52400" y="34175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134</xdr:row>
      <xdr:rowOff>9525</xdr:rowOff>
    </xdr:from>
    <xdr:to>
      <xdr:col>0</xdr:col>
      <xdr:colOff>321469</xdr:colOff>
      <xdr:row>135</xdr:row>
      <xdr:rowOff>66674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42875" y="31261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121</xdr:row>
      <xdr:rowOff>0</xdr:rowOff>
    </xdr:from>
    <xdr:to>
      <xdr:col>0</xdr:col>
      <xdr:colOff>350044</xdr:colOff>
      <xdr:row>122</xdr:row>
      <xdr:rowOff>57149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71450" y="28470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109</xdr:row>
      <xdr:rowOff>0</xdr:rowOff>
    </xdr:from>
    <xdr:to>
      <xdr:col>0</xdr:col>
      <xdr:colOff>311944</xdr:colOff>
      <xdr:row>110</xdr:row>
      <xdr:rowOff>57149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25831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96</xdr:row>
      <xdr:rowOff>0</xdr:rowOff>
    </xdr:from>
    <xdr:to>
      <xdr:col>0</xdr:col>
      <xdr:colOff>321469</xdr:colOff>
      <xdr:row>97</xdr:row>
      <xdr:rowOff>57149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42875" y="23088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82</xdr:row>
      <xdr:rowOff>171450</xdr:rowOff>
    </xdr:from>
    <xdr:to>
      <xdr:col>0</xdr:col>
      <xdr:colOff>292894</xdr:colOff>
      <xdr:row>84</xdr:row>
      <xdr:rowOff>66674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14300" y="19916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72</xdr:row>
      <xdr:rowOff>0</xdr:rowOff>
    </xdr:from>
    <xdr:to>
      <xdr:col>0</xdr:col>
      <xdr:colOff>302419</xdr:colOff>
      <xdr:row>73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23825" y="1755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59</xdr:row>
      <xdr:rowOff>0</xdr:rowOff>
    </xdr:from>
    <xdr:to>
      <xdr:col>0</xdr:col>
      <xdr:colOff>292894</xdr:colOff>
      <xdr:row>60</xdr:row>
      <xdr:rowOff>57149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14300" y="14173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45</xdr:row>
      <xdr:rowOff>180975</xdr:rowOff>
    </xdr:from>
    <xdr:to>
      <xdr:col>0</xdr:col>
      <xdr:colOff>302419</xdr:colOff>
      <xdr:row>47</xdr:row>
      <xdr:rowOff>47624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23825" y="11220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180975</xdr:rowOff>
    </xdr:from>
    <xdr:to>
      <xdr:col>0</xdr:col>
      <xdr:colOff>283369</xdr:colOff>
      <xdr:row>33</xdr:row>
      <xdr:rowOff>47624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04775" y="7600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19</xdr:row>
      <xdr:rowOff>0</xdr:rowOff>
    </xdr:from>
    <xdr:to>
      <xdr:col>0</xdr:col>
      <xdr:colOff>302419</xdr:colOff>
      <xdr:row>20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23825" y="4552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5</xdr:row>
      <xdr:rowOff>180975</xdr:rowOff>
    </xdr:from>
    <xdr:to>
      <xdr:col>0</xdr:col>
      <xdr:colOff>283369</xdr:colOff>
      <xdr:row>7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04775" y="1743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14287</xdr:rowOff>
    </xdr:from>
    <xdr:to>
      <xdr:col>9</xdr:col>
      <xdr:colOff>523200</xdr:colOff>
      <xdr:row>24</xdr:row>
      <xdr:rowOff>185287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6</xdr:row>
      <xdr:rowOff>14287</xdr:rowOff>
    </xdr:from>
    <xdr:to>
      <xdr:col>17</xdr:col>
      <xdr:colOff>570825</xdr:colOff>
      <xdr:row>24</xdr:row>
      <xdr:rowOff>185287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28</xdr:row>
      <xdr:rowOff>4762</xdr:rowOff>
    </xdr:from>
    <xdr:to>
      <xdr:col>9</xdr:col>
      <xdr:colOff>542250</xdr:colOff>
      <xdr:row>46</xdr:row>
      <xdr:rowOff>175762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50</xdr:row>
      <xdr:rowOff>4762</xdr:rowOff>
    </xdr:from>
    <xdr:to>
      <xdr:col>9</xdr:col>
      <xdr:colOff>542250</xdr:colOff>
      <xdr:row>68</xdr:row>
      <xdr:rowOff>175762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75</xdr:row>
      <xdr:rowOff>119062</xdr:rowOff>
    </xdr:from>
    <xdr:to>
      <xdr:col>9</xdr:col>
      <xdr:colOff>542250</xdr:colOff>
      <xdr:row>94</xdr:row>
      <xdr:rowOff>99562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96</xdr:row>
      <xdr:rowOff>166687</xdr:rowOff>
    </xdr:from>
    <xdr:to>
      <xdr:col>15</xdr:col>
      <xdr:colOff>494175</xdr:colOff>
      <xdr:row>119</xdr:row>
      <xdr:rowOff>105187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150</xdr:row>
      <xdr:rowOff>138112</xdr:rowOff>
    </xdr:from>
    <xdr:to>
      <xdr:col>12</xdr:col>
      <xdr:colOff>494400</xdr:colOff>
      <xdr:row>173</xdr:row>
      <xdr:rowOff>118612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175</xdr:row>
      <xdr:rowOff>147637</xdr:rowOff>
    </xdr:from>
    <xdr:to>
      <xdr:col>15</xdr:col>
      <xdr:colOff>465600</xdr:colOff>
      <xdr:row>199</xdr:row>
      <xdr:rowOff>128137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202</xdr:row>
      <xdr:rowOff>119062</xdr:rowOff>
    </xdr:from>
    <xdr:to>
      <xdr:col>9</xdr:col>
      <xdr:colOff>523200</xdr:colOff>
      <xdr:row>221</xdr:row>
      <xdr:rowOff>99562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223</xdr:row>
      <xdr:rowOff>109537</xdr:rowOff>
    </xdr:from>
    <xdr:to>
      <xdr:col>9</xdr:col>
      <xdr:colOff>523200</xdr:colOff>
      <xdr:row>242</xdr:row>
      <xdr:rowOff>90037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245</xdr:row>
      <xdr:rowOff>123825</xdr:rowOff>
    </xdr:from>
    <xdr:to>
      <xdr:col>9</xdr:col>
      <xdr:colOff>523200</xdr:colOff>
      <xdr:row>264</xdr:row>
      <xdr:rowOff>104325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266</xdr:row>
      <xdr:rowOff>100012</xdr:rowOff>
    </xdr:from>
    <xdr:to>
      <xdr:col>9</xdr:col>
      <xdr:colOff>523200</xdr:colOff>
      <xdr:row>285</xdr:row>
      <xdr:rowOff>80512</xdr:rowOff>
    </xdr:to>
    <xdr:graphicFrame macro="">
      <xdr:nvGraphicFramePr>
        <xdr:cNvPr id="15" name="Gràfic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355</xdr:row>
      <xdr:rowOff>161925</xdr:rowOff>
    </xdr:from>
    <xdr:to>
      <xdr:col>15</xdr:col>
      <xdr:colOff>484650</xdr:colOff>
      <xdr:row>378</xdr:row>
      <xdr:rowOff>100425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416</xdr:row>
      <xdr:rowOff>28575</xdr:rowOff>
    </xdr:from>
    <xdr:to>
      <xdr:col>15</xdr:col>
      <xdr:colOff>475125</xdr:colOff>
      <xdr:row>438</xdr:row>
      <xdr:rowOff>157575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19050</xdr:colOff>
      <xdr:row>521</xdr:row>
      <xdr:rowOff>171450</xdr:rowOff>
    </xdr:from>
    <xdr:to>
      <xdr:col>15</xdr:col>
      <xdr:colOff>484650</xdr:colOff>
      <xdr:row>544</xdr:row>
      <xdr:rowOff>109950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776</xdr:row>
      <xdr:rowOff>0</xdr:rowOff>
    </xdr:from>
    <xdr:to>
      <xdr:col>9</xdr:col>
      <xdr:colOff>523200</xdr:colOff>
      <xdr:row>794</xdr:row>
      <xdr:rowOff>171000</xdr:rowOff>
    </xdr:to>
    <xdr:graphicFrame macro="">
      <xdr:nvGraphicFramePr>
        <xdr:cNvPr id="56" name="Gràfic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798</xdr:row>
      <xdr:rowOff>0</xdr:rowOff>
    </xdr:from>
    <xdr:to>
      <xdr:col>9</xdr:col>
      <xdr:colOff>523200</xdr:colOff>
      <xdr:row>816</xdr:row>
      <xdr:rowOff>171000</xdr:rowOff>
    </xdr:to>
    <xdr:graphicFrame macro="">
      <xdr:nvGraphicFramePr>
        <xdr:cNvPr id="59" name="Gràfic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288</xdr:row>
      <xdr:rowOff>0</xdr:rowOff>
    </xdr:from>
    <xdr:to>
      <xdr:col>12</xdr:col>
      <xdr:colOff>494400</xdr:colOff>
      <xdr:row>308</xdr:row>
      <xdr:rowOff>171000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312</xdr:row>
      <xdr:rowOff>0</xdr:rowOff>
    </xdr:from>
    <xdr:to>
      <xdr:col>12</xdr:col>
      <xdr:colOff>494400</xdr:colOff>
      <xdr:row>330</xdr:row>
      <xdr:rowOff>171000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334</xdr:row>
      <xdr:rowOff>0</xdr:rowOff>
    </xdr:from>
    <xdr:to>
      <xdr:col>12</xdr:col>
      <xdr:colOff>494400</xdr:colOff>
      <xdr:row>352</xdr:row>
      <xdr:rowOff>171000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442</xdr:row>
      <xdr:rowOff>0</xdr:rowOff>
    </xdr:from>
    <xdr:to>
      <xdr:col>15</xdr:col>
      <xdr:colOff>465600</xdr:colOff>
      <xdr:row>464</xdr:row>
      <xdr:rowOff>129000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470</xdr:row>
      <xdr:rowOff>0</xdr:rowOff>
    </xdr:from>
    <xdr:to>
      <xdr:col>15</xdr:col>
      <xdr:colOff>465600</xdr:colOff>
      <xdr:row>492</xdr:row>
      <xdr:rowOff>129000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496</xdr:row>
      <xdr:rowOff>0</xdr:rowOff>
    </xdr:from>
    <xdr:to>
      <xdr:col>15</xdr:col>
      <xdr:colOff>465600</xdr:colOff>
      <xdr:row>518</xdr:row>
      <xdr:rowOff>129000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548</xdr:row>
      <xdr:rowOff>0</xdr:rowOff>
    </xdr:from>
    <xdr:to>
      <xdr:col>15</xdr:col>
      <xdr:colOff>465600</xdr:colOff>
      <xdr:row>570</xdr:row>
      <xdr:rowOff>129000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575</xdr:row>
      <xdr:rowOff>0</xdr:rowOff>
    </xdr:from>
    <xdr:to>
      <xdr:col>11</xdr:col>
      <xdr:colOff>533400</xdr:colOff>
      <xdr:row>595</xdr:row>
      <xdr:rowOff>38100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600</xdr:row>
      <xdr:rowOff>0</xdr:rowOff>
    </xdr:from>
    <xdr:to>
      <xdr:col>12</xdr:col>
      <xdr:colOff>494400</xdr:colOff>
      <xdr:row>618</xdr:row>
      <xdr:rowOff>171000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622</xdr:row>
      <xdr:rowOff>0</xdr:rowOff>
    </xdr:from>
    <xdr:to>
      <xdr:col>12</xdr:col>
      <xdr:colOff>494400</xdr:colOff>
      <xdr:row>644</xdr:row>
      <xdr:rowOff>129000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648</xdr:row>
      <xdr:rowOff>0</xdr:rowOff>
    </xdr:from>
    <xdr:to>
      <xdr:col>15</xdr:col>
      <xdr:colOff>465600</xdr:colOff>
      <xdr:row>670</xdr:row>
      <xdr:rowOff>129000</xdr:rowOff>
    </xdr:to>
    <xdr:graphicFrame macro="">
      <xdr:nvGraphicFramePr>
        <xdr:cNvPr id="57" name="Gràfic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676</xdr:row>
      <xdr:rowOff>0</xdr:rowOff>
    </xdr:from>
    <xdr:to>
      <xdr:col>9</xdr:col>
      <xdr:colOff>523200</xdr:colOff>
      <xdr:row>694</xdr:row>
      <xdr:rowOff>171000</xdr:rowOff>
    </xdr:to>
    <xdr:graphicFrame macro="">
      <xdr:nvGraphicFramePr>
        <xdr:cNvPr id="58" name="Gràfic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700</xdr:row>
      <xdr:rowOff>0</xdr:rowOff>
    </xdr:from>
    <xdr:to>
      <xdr:col>9</xdr:col>
      <xdr:colOff>523200</xdr:colOff>
      <xdr:row>718</xdr:row>
      <xdr:rowOff>171000</xdr:rowOff>
    </xdr:to>
    <xdr:graphicFrame macro="">
      <xdr:nvGraphicFramePr>
        <xdr:cNvPr id="60" name="Gràfic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722</xdr:row>
      <xdr:rowOff>0</xdr:rowOff>
    </xdr:from>
    <xdr:to>
      <xdr:col>15</xdr:col>
      <xdr:colOff>465600</xdr:colOff>
      <xdr:row>744</xdr:row>
      <xdr:rowOff>129000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748</xdr:row>
      <xdr:rowOff>0</xdr:rowOff>
    </xdr:from>
    <xdr:to>
      <xdr:col>15</xdr:col>
      <xdr:colOff>465600</xdr:colOff>
      <xdr:row>770</xdr:row>
      <xdr:rowOff>129000</xdr:rowOff>
    </xdr:to>
    <xdr:graphicFrame macro="">
      <xdr:nvGraphicFramePr>
        <xdr:cNvPr id="62" name="Gràfic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381</xdr:row>
      <xdr:rowOff>0</xdr:rowOff>
    </xdr:from>
    <xdr:to>
      <xdr:col>15</xdr:col>
      <xdr:colOff>465600</xdr:colOff>
      <xdr:row>410</xdr:row>
      <xdr:rowOff>129000</xdr:rowOff>
    </xdr:to>
    <xdr:graphicFrame macro="">
      <xdr:nvGraphicFramePr>
        <xdr:cNvPr id="36" name="Gràfic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465600</xdr:colOff>
      <xdr:row>145</xdr:row>
      <xdr:rowOff>129000</xdr:rowOff>
    </xdr:to>
    <xdr:graphicFrame macro="">
      <xdr:nvGraphicFramePr>
        <xdr:cNvPr id="38" name="Gràfic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257175</xdr:colOff>
      <xdr:row>4</xdr:row>
      <xdr:rowOff>0</xdr:rowOff>
    </xdr:from>
    <xdr:to>
      <xdr:col>0</xdr:col>
      <xdr:colOff>435769</xdr:colOff>
      <xdr:row>5</xdr:row>
      <xdr:rowOff>19049</xdr:rowOff>
    </xdr:to>
    <xdr:sp macro="" textlink="">
      <xdr:nvSpPr>
        <xdr:cNvPr id="40" name="Fletxa corbada a l'esquerra 39">
          <a:hlinkClick xmlns:r="http://schemas.openxmlformats.org/officeDocument/2006/relationships" r:id="rId35"/>
        </xdr:cNvPr>
        <xdr:cNvSpPr/>
      </xdr:nvSpPr>
      <xdr:spPr>
        <a:xfrm>
          <a:off x="257175" y="1152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26</xdr:row>
      <xdr:rowOff>19050</xdr:rowOff>
    </xdr:from>
    <xdr:to>
      <xdr:col>0</xdr:col>
      <xdr:colOff>445294</xdr:colOff>
      <xdr:row>27</xdr:row>
      <xdr:rowOff>38099</xdr:rowOff>
    </xdr:to>
    <xdr:sp macro="" textlink="">
      <xdr:nvSpPr>
        <xdr:cNvPr id="42" name="Fletxa corbada a l'esquerra 41">
          <a:hlinkClick xmlns:r="http://schemas.openxmlformats.org/officeDocument/2006/relationships" r:id="rId35"/>
        </xdr:cNvPr>
        <xdr:cNvSpPr/>
      </xdr:nvSpPr>
      <xdr:spPr>
        <a:xfrm>
          <a:off x="266700" y="5438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285750</xdr:colOff>
      <xdr:row>47</xdr:row>
      <xdr:rowOff>142875</xdr:rowOff>
    </xdr:from>
    <xdr:to>
      <xdr:col>0</xdr:col>
      <xdr:colOff>464344</xdr:colOff>
      <xdr:row>49</xdr:row>
      <xdr:rowOff>47624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285750" y="9639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295275</xdr:colOff>
      <xdr:row>73</xdr:row>
      <xdr:rowOff>123825</xdr:rowOff>
    </xdr:from>
    <xdr:to>
      <xdr:col>0</xdr:col>
      <xdr:colOff>473869</xdr:colOff>
      <xdr:row>75</xdr:row>
      <xdr:rowOff>28574</xdr:rowOff>
    </xdr:to>
    <xdr:sp macro="" textlink="">
      <xdr:nvSpPr>
        <xdr:cNvPr id="46" name="Fletxa corbada a l'esquerra 45">
          <a:hlinkClick xmlns:r="http://schemas.openxmlformats.org/officeDocument/2006/relationships" r:id="rId35"/>
        </xdr:cNvPr>
        <xdr:cNvSpPr/>
      </xdr:nvSpPr>
      <xdr:spPr>
        <a:xfrm>
          <a:off x="295275" y="14897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94</xdr:row>
      <xdr:rowOff>114300</xdr:rowOff>
    </xdr:from>
    <xdr:to>
      <xdr:col>0</xdr:col>
      <xdr:colOff>454819</xdr:colOff>
      <xdr:row>96</xdr:row>
      <xdr:rowOff>19049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276225" y="18888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120</xdr:row>
      <xdr:rowOff>142875</xdr:rowOff>
    </xdr:from>
    <xdr:to>
      <xdr:col>0</xdr:col>
      <xdr:colOff>483394</xdr:colOff>
      <xdr:row>122</xdr:row>
      <xdr:rowOff>47624</xdr:rowOff>
    </xdr:to>
    <xdr:sp macro="" textlink="">
      <xdr:nvSpPr>
        <xdr:cNvPr id="50" name="Fletxa corbada a l'esquerra 49">
          <a:hlinkClick xmlns:r="http://schemas.openxmlformats.org/officeDocument/2006/relationships" r:id="rId35"/>
        </xdr:cNvPr>
        <xdr:cNvSpPr/>
      </xdr:nvSpPr>
      <xdr:spPr>
        <a:xfrm>
          <a:off x="304800" y="23869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148</xdr:row>
      <xdr:rowOff>142875</xdr:rowOff>
    </xdr:from>
    <xdr:to>
      <xdr:col>0</xdr:col>
      <xdr:colOff>521494</xdr:colOff>
      <xdr:row>150</xdr:row>
      <xdr:rowOff>47624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342900" y="29317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173</xdr:row>
      <xdr:rowOff>152400</xdr:rowOff>
    </xdr:from>
    <xdr:to>
      <xdr:col>0</xdr:col>
      <xdr:colOff>492919</xdr:colOff>
      <xdr:row>175</xdr:row>
      <xdr:rowOff>57149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14325" y="34089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285750</xdr:colOff>
      <xdr:row>200</xdr:row>
      <xdr:rowOff>133350</xdr:rowOff>
    </xdr:from>
    <xdr:to>
      <xdr:col>0</xdr:col>
      <xdr:colOff>464344</xdr:colOff>
      <xdr:row>202</xdr:row>
      <xdr:rowOff>38099</xdr:rowOff>
    </xdr:to>
    <xdr:sp macro="" textlink="">
      <xdr:nvSpPr>
        <xdr:cNvPr id="63" name="Fletxa corbada a l'esquerra 62">
          <a:hlinkClick xmlns:r="http://schemas.openxmlformats.org/officeDocument/2006/relationships" r:id="rId35"/>
        </xdr:cNvPr>
        <xdr:cNvSpPr/>
      </xdr:nvSpPr>
      <xdr:spPr>
        <a:xfrm>
          <a:off x="285750" y="39214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221</xdr:row>
      <xdr:rowOff>114300</xdr:rowOff>
    </xdr:from>
    <xdr:to>
      <xdr:col>0</xdr:col>
      <xdr:colOff>492919</xdr:colOff>
      <xdr:row>223</xdr:row>
      <xdr:rowOff>19049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314325" y="43195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242</xdr:row>
      <xdr:rowOff>152400</xdr:rowOff>
    </xdr:from>
    <xdr:to>
      <xdr:col>0</xdr:col>
      <xdr:colOff>502444</xdr:colOff>
      <xdr:row>244</xdr:row>
      <xdr:rowOff>57149</xdr:rowOff>
    </xdr:to>
    <xdr:sp macro="" textlink="">
      <xdr:nvSpPr>
        <xdr:cNvPr id="65" name="Fletxa corbada a l'esquerra 64">
          <a:hlinkClick xmlns:r="http://schemas.openxmlformats.org/officeDocument/2006/relationships" r:id="rId35"/>
        </xdr:cNvPr>
        <xdr:cNvSpPr/>
      </xdr:nvSpPr>
      <xdr:spPr>
        <a:xfrm>
          <a:off x="323850" y="47234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264</xdr:row>
      <xdr:rowOff>152400</xdr:rowOff>
    </xdr:from>
    <xdr:to>
      <xdr:col>0</xdr:col>
      <xdr:colOff>521494</xdr:colOff>
      <xdr:row>266</xdr:row>
      <xdr:rowOff>57149</xdr:rowOff>
    </xdr:to>
    <xdr:sp macro="" textlink="">
      <xdr:nvSpPr>
        <xdr:cNvPr id="66" name="Fletxa corbada a l'esquerra 65">
          <a:hlinkClick xmlns:r="http://schemas.openxmlformats.org/officeDocument/2006/relationships" r:id="rId35"/>
        </xdr:cNvPr>
        <xdr:cNvSpPr/>
      </xdr:nvSpPr>
      <xdr:spPr>
        <a:xfrm>
          <a:off x="342900" y="51425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285</xdr:row>
      <xdr:rowOff>142875</xdr:rowOff>
    </xdr:from>
    <xdr:to>
      <xdr:col>0</xdr:col>
      <xdr:colOff>502444</xdr:colOff>
      <xdr:row>287</xdr:row>
      <xdr:rowOff>47624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323850" y="55416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309</xdr:row>
      <xdr:rowOff>142875</xdr:rowOff>
    </xdr:from>
    <xdr:to>
      <xdr:col>0</xdr:col>
      <xdr:colOff>531019</xdr:colOff>
      <xdr:row>311</xdr:row>
      <xdr:rowOff>47624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52425" y="59988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331</xdr:row>
      <xdr:rowOff>152400</xdr:rowOff>
    </xdr:from>
    <xdr:to>
      <xdr:col>0</xdr:col>
      <xdr:colOff>502444</xdr:colOff>
      <xdr:row>333</xdr:row>
      <xdr:rowOff>57149</xdr:rowOff>
    </xdr:to>
    <xdr:sp macro="" textlink="">
      <xdr:nvSpPr>
        <xdr:cNvPr id="69" name="Fletxa corbada a l'esquerra 68">
          <a:hlinkClick xmlns:r="http://schemas.openxmlformats.org/officeDocument/2006/relationships" r:id="rId35"/>
        </xdr:cNvPr>
        <xdr:cNvSpPr/>
      </xdr:nvSpPr>
      <xdr:spPr>
        <a:xfrm>
          <a:off x="323850" y="64188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353</xdr:row>
      <xdr:rowOff>133350</xdr:rowOff>
    </xdr:from>
    <xdr:to>
      <xdr:col>0</xdr:col>
      <xdr:colOff>511969</xdr:colOff>
      <xdr:row>355</xdr:row>
      <xdr:rowOff>38099</xdr:rowOff>
    </xdr:to>
    <xdr:sp macro="" textlink="">
      <xdr:nvSpPr>
        <xdr:cNvPr id="70" name="Fletxa corbada a l'esquerra 69">
          <a:hlinkClick xmlns:r="http://schemas.openxmlformats.org/officeDocument/2006/relationships" r:id="rId35"/>
        </xdr:cNvPr>
        <xdr:cNvSpPr/>
      </xdr:nvSpPr>
      <xdr:spPr>
        <a:xfrm>
          <a:off x="333375" y="68360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378</xdr:row>
      <xdr:rowOff>133350</xdr:rowOff>
    </xdr:from>
    <xdr:to>
      <xdr:col>0</xdr:col>
      <xdr:colOff>511969</xdr:colOff>
      <xdr:row>380</xdr:row>
      <xdr:rowOff>38099</xdr:rowOff>
    </xdr:to>
    <xdr:sp macro="" textlink="">
      <xdr:nvSpPr>
        <xdr:cNvPr id="71" name="Fletxa corbada a l'esquerra 70">
          <a:hlinkClick xmlns:r="http://schemas.openxmlformats.org/officeDocument/2006/relationships" r:id="rId35"/>
        </xdr:cNvPr>
        <xdr:cNvSpPr/>
      </xdr:nvSpPr>
      <xdr:spPr>
        <a:xfrm>
          <a:off x="333375" y="73123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413</xdr:row>
      <xdr:rowOff>152400</xdr:rowOff>
    </xdr:from>
    <xdr:to>
      <xdr:col>0</xdr:col>
      <xdr:colOff>521494</xdr:colOff>
      <xdr:row>415</xdr:row>
      <xdr:rowOff>57149</xdr:rowOff>
    </xdr:to>
    <xdr:sp macro="" textlink="">
      <xdr:nvSpPr>
        <xdr:cNvPr id="72" name="Fletxa corbada a l'esquerra 71">
          <a:hlinkClick xmlns:r="http://schemas.openxmlformats.org/officeDocument/2006/relationships" r:id="rId35"/>
        </xdr:cNvPr>
        <xdr:cNvSpPr/>
      </xdr:nvSpPr>
      <xdr:spPr>
        <a:xfrm>
          <a:off x="342900" y="79809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439</xdr:row>
      <xdr:rowOff>142875</xdr:rowOff>
    </xdr:from>
    <xdr:to>
      <xdr:col>0</xdr:col>
      <xdr:colOff>521494</xdr:colOff>
      <xdr:row>441</xdr:row>
      <xdr:rowOff>47624</xdr:rowOff>
    </xdr:to>
    <xdr:sp macro="" textlink="">
      <xdr:nvSpPr>
        <xdr:cNvPr id="73" name="Fletxa corbada a l'esquerra 72">
          <a:hlinkClick xmlns:r="http://schemas.openxmlformats.org/officeDocument/2006/relationships" r:id="rId35"/>
        </xdr:cNvPr>
        <xdr:cNvSpPr/>
      </xdr:nvSpPr>
      <xdr:spPr>
        <a:xfrm>
          <a:off x="342900" y="84753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467</xdr:row>
      <xdr:rowOff>133350</xdr:rowOff>
    </xdr:from>
    <xdr:to>
      <xdr:col>0</xdr:col>
      <xdr:colOff>521494</xdr:colOff>
      <xdr:row>469</xdr:row>
      <xdr:rowOff>38099</xdr:rowOff>
    </xdr:to>
    <xdr:sp macro="" textlink="">
      <xdr:nvSpPr>
        <xdr:cNvPr id="74" name="Fletxa corbada a l'esquerra 73">
          <a:hlinkClick xmlns:r="http://schemas.openxmlformats.org/officeDocument/2006/relationships" r:id="rId35"/>
        </xdr:cNvPr>
        <xdr:cNvSpPr/>
      </xdr:nvSpPr>
      <xdr:spPr>
        <a:xfrm>
          <a:off x="342900" y="90077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493</xdr:row>
      <xdr:rowOff>152400</xdr:rowOff>
    </xdr:from>
    <xdr:to>
      <xdr:col>0</xdr:col>
      <xdr:colOff>511969</xdr:colOff>
      <xdr:row>495</xdr:row>
      <xdr:rowOff>57149</xdr:rowOff>
    </xdr:to>
    <xdr:sp macro="" textlink="">
      <xdr:nvSpPr>
        <xdr:cNvPr id="75" name="Fletxa corbada a l'esquerra 74">
          <a:hlinkClick xmlns:r="http://schemas.openxmlformats.org/officeDocument/2006/relationships" r:id="rId35"/>
        </xdr:cNvPr>
        <xdr:cNvSpPr/>
      </xdr:nvSpPr>
      <xdr:spPr>
        <a:xfrm>
          <a:off x="333375" y="95049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519</xdr:row>
      <xdr:rowOff>152400</xdr:rowOff>
    </xdr:from>
    <xdr:to>
      <xdr:col>0</xdr:col>
      <xdr:colOff>511969</xdr:colOff>
      <xdr:row>521</xdr:row>
      <xdr:rowOff>57149</xdr:rowOff>
    </xdr:to>
    <xdr:sp macro="" textlink="">
      <xdr:nvSpPr>
        <xdr:cNvPr id="76" name="Fletxa corbada a l'esquerra 75">
          <a:hlinkClick xmlns:r="http://schemas.openxmlformats.org/officeDocument/2006/relationships" r:id="rId35"/>
        </xdr:cNvPr>
        <xdr:cNvSpPr/>
      </xdr:nvSpPr>
      <xdr:spPr>
        <a:xfrm>
          <a:off x="333375" y="100002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545</xdr:row>
      <xdr:rowOff>142875</xdr:rowOff>
    </xdr:from>
    <xdr:to>
      <xdr:col>0</xdr:col>
      <xdr:colOff>511969</xdr:colOff>
      <xdr:row>547</xdr:row>
      <xdr:rowOff>47624</xdr:rowOff>
    </xdr:to>
    <xdr:sp macro="" textlink="">
      <xdr:nvSpPr>
        <xdr:cNvPr id="77" name="Fletxa corbada a l'esquerra 76">
          <a:hlinkClick xmlns:r="http://schemas.openxmlformats.org/officeDocument/2006/relationships" r:id="rId35"/>
        </xdr:cNvPr>
        <xdr:cNvSpPr/>
      </xdr:nvSpPr>
      <xdr:spPr>
        <a:xfrm>
          <a:off x="333375" y="104946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572</xdr:row>
      <xdr:rowOff>142875</xdr:rowOff>
    </xdr:from>
    <xdr:to>
      <xdr:col>0</xdr:col>
      <xdr:colOff>454819</xdr:colOff>
      <xdr:row>572</xdr:row>
      <xdr:rowOff>428624</xdr:rowOff>
    </xdr:to>
    <xdr:sp macro="" textlink="">
      <xdr:nvSpPr>
        <xdr:cNvPr id="78" name="Fletxa corbada a l'esquerra 77">
          <a:hlinkClick xmlns:r="http://schemas.openxmlformats.org/officeDocument/2006/relationships" r:id="rId35"/>
        </xdr:cNvPr>
        <xdr:cNvSpPr/>
      </xdr:nvSpPr>
      <xdr:spPr>
        <a:xfrm>
          <a:off x="276225" y="110089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597</xdr:row>
      <xdr:rowOff>142875</xdr:rowOff>
    </xdr:from>
    <xdr:to>
      <xdr:col>0</xdr:col>
      <xdr:colOff>492919</xdr:colOff>
      <xdr:row>599</xdr:row>
      <xdr:rowOff>47624</xdr:rowOff>
    </xdr:to>
    <xdr:sp macro="" textlink="">
      <xdr:nvSpPr>
        <xdr:cNvPr id="79" name="Fletxa corbada a l'esquerra 78">
          <a:hlinkClick xmlns:r="http://schemas.openxmlformats.org/officeDocument/2006/relationships" r:id="rId35"/>
        </xdr:cNvPr>
        <xdr:cNvSpPr/>
      </xdr:nvSpPr>
      <xdr:spPr>
        <a:xfrm>
          <a:off x="314325" y="115242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619</xdr:row>
      <xdr:rowOff>152400</xdr:rowOff>
    </xdr:from>
    <xdr:to>
      <xdr:col>0</xdr:col>
      <xdr:colOff>511969</xdr:colOff>
      <xdr:row>621</xdr:row>
      <xdr:rowOff>57149</xdr:rowOff>
    </xdr:to>
    <xdr:sp macro="" textlink="">
      <xdr:nvSpPr>
        <xdr:cNvPr id="80" name="Fletxa corbada a l'esquerra 79">
          <a:hlinkClick xmlns:r="http://schemas.openxmlformats.org/officeDocument/2006/relationships" r:id="rId35"/>
        </xdr:cNvPr>
        <xdr:cNvSpPr/>
      </xdr:nvSpPr>
      <xdr:spPr>
        <a:xfrm>
          <a:off x="333375" y="119443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645</xdr:row>
      <xdr:rowOff>142875</xdr:rowOff>
    </xdr:from>
    <xdr:to>
      <xdr:col>0</xdr:col>
      <xdr:colOff>502444</xdr:colOff>
      <xdr:row>647</xdr:row>
      <xdr:rowOff>47624</xdr:rowOff>
    </xdr:to>
    <xdr:sp macro="" textlink="">
      <xdr:nvSpPr>
        <xdr:cNvPr id="81" name="Fletxa corbada a l'esquerra 80">
          <a:hlinkClick xmlns:r="http://schemas.openxmlformats.org/officeDocument/2006/relationships" r:id="rId35"/>
        </xdr:cNvPr>
        <xdr:cNvSpPr/>
      </xdr:nvSpPr>
      <xdr:spPr>
        <a:xfrm>
          <a:off x="323850" y="124386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673</xdr:row>
      <xdr:rowOff>142875</xdr:rowOff>
    </xdr:from>
    <xdr:to>
      <xdr:col>0</xdr:col>
      <xdr:colOff>531019</xdr:colOff>
      <xdr:row>675</xdr:row>
      <xdr:rowOff>47624</xdr:rowOff>
    </xdr:to>
    <xdr:sp macro="" textlink="">
      <xdr:nvSpPr>
        <xdr:cNvPr id="82" name="Fletxa corbada a l'esquerra 81">
          <a:hlinkClick xmlns:r="http://schemas.openxmlformats.org/officeDocument/2006/relationships" r:id="rId35"/>
        </xdr:cNvPr>
        <xdr:cNvSpPr/>
      </xdr:nvSpPr>
      <xdr:spPr>
        <a:xfrm>
          <a:off x="352425" y="129720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697</xdr:row>
      <xdr:rowOff>133350</xdr:rowOff>
    </xdr:from>
    <xdr:to>
      <xdr:col>0</xdr:col>
      <xdr:colOff>511969</xdr:colOff>
      <xdr:row>699</xdr:row>
      <xdr:rowOff>38099</xdr:rowOff>
    </xdr:to>
    <xdr:sp macro="" textlink="">
      <xdr:nvSpPr>
        <xdr:cNvPr id="83" name="Fletxa corbada a l'esquerra 82">
          <a:hlinkClick xmlns:r="http://schemas.openxmlformats.org/officeDocument/2006/relationships" r:id="rId35"/>
        </xdr:cNvPr>
        <xdr:cNvSpPr/>
      </xdr:nvSpPr>
      <xdr:spPr>
        <a:xfrm>
          <a:off x="333375" y="134350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719</xdr:row>
      <xdr:rowOff>152400</xdr:rowOff>
    </xdr:from>
    <xdr:to>
      <xdr:col>0</xdr:col>
      <xdr:colOff>511969</xdr:colOff>
      <xdr:row>721</xdr:row>
      <xdr:rowOff>57149</xdr:rowOff>
    </xdr:to>
    <xdr:sp macro="" textlink="">
      <xdr:nvSpPr>
        <xdr:cNvPr id="84" name="Fletxa corbada a l'esquerra 83">
          <a:hlinkClick xmlns:r="http://schemas.openxmlformats.org/officeDocument/2006/relationships" r:id="rId35"/>
        </xdr:cNvPr>
        <xdr:cNvSpPr/>
      </xdr:nvSpPr>
      <xdr:spPr>
        <a:xfrm>
          <a:off x="333375" y="138560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745</xdr:row>
      <xdr:rowOff>142875</xdr:rowOff>
    </xdr:from>
    <xdr:to>
      <xdr:col>0</xdr:col>
      <xdr:colOff>540544</xdr:colOff>
      <xdr:row>747</xdr:row>
      <xdr:rowOff>47624</xdr:rowOff>
    </xdr:to>
    <xdr:sp macro="" textlink="">
      <xdr:nvSpPr>
        <xdr:cNvPr id="85" name="Fletxa corbada a l'esquerra 84">
          <a:hlinkClick xmlns:r="http://schemas.openxmlformats.org/officeDocument/2006/relationships" r:id="rId35"/>
        </xdr:cNvPr>
        <xdr:cNvSpPr/>
      </xdr:nvSpPr>
      <xdr:spPr>
        <a:xfrm>
          <a:off x="361950" y="143503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773</xdr:row>
      <xdr:rowOff>142875</xdr:rowOff>
    </xdr:from>
    <xdr:to>
      <xdr:col>0</xdr:col>
      <xdr:colOff>521494</xdr:colOff>
      <xdr:row>775</xdr:row>
      <xdr:rowOff>47624</xdr:rowOff>
    </xdr:to>
    <xdr:sp macro="" textlink="">
      <xdr:nvSpPr>
        <xdr:cNvPr id="86" name="Fletxa corbada a l'esquerra 85">
          <a:hlinkClick xmlns:r="http://schemas.openxmlformats.org/officeDocument/2006/relationships" r:id="rId35"/>
        </xdr:cNvPr>
        <xdr:cNvSpPr/>
      </xdr:nvSpPr>
      <xdr:spPr>
        <a:xfrm>
          <a:off x="342900" y="148951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795</xdr:row>
      <xdr:rowOff>142875</xdr:rowOff>
    </xdr:from>
    <xdr:to>
      <xdr:col>0</xdr:col>
      <xdr:colOff>502444</xdr:colOff>
      <xdr:row>797</xdr:row>
      <xdr:rowOff>47624</xdr:rowOff>
    </xdr:to>
    <xdr:sp macro="" textlink="">
      <xdr:nvSpPr>
        <xdr:cNvPr id="87" name="Fletxa corbada a l'esquerra 86">
          <a:hlinkClick xmlns:r="http://schemas.openxmlformats.org/officeDocument/2006/relationships" r:id="rId35"/>
        </xdr:cNvPr>
        <xdr:cNvSpPr/>
      </xdr:nvSpPr>
      <xdr:spPr>
        <a:xfrm>
          <a:off x="323850" y="153142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showGridLines="0" tabSelected="1" workbookViewId="0"/>
  </sheetViews>
  <sheetFormatPr defaultRowHeight="15"/>
  <sheetData>
    <row r="2" spans="1:15" ht="23.25">
      <c r="A2" s="26"/>
      <c r="B2" s="313" t="s">
        <v>241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</row>
    <row r="3" spans="1: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26"/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ht="28.5">
      <c r="A5" s="26"/>
      <c r="B5" s="29"/>
      <c r="C5" s="30"/>
      <c r="D5" s="30"/>
      <c r="E5" s="28"/>
      <c r="F5" s="28"/>
      <c r="G5" s="28"/>
      <c r="H5" s="28"/>
      <c r="I5" s="28"/>
      <c r="J5" s="28"/>
      <c r="K5" s="28"/>
      <c r="L5" s="26"/>
      <c r="M5" s="26"/>
      <c r="N5" s="26"/>
      <c r="O5" s="26"/>
    </row>
    <row r="7" spans="1:15" ht="33.75">
      <c r="B7" s="314" t="s">
        <v>242</v>
      </c>
      <c r="C7" s="314"/>
      <c r="D7" s="314"/>
      <c r="E7" s="314"/>
    </row>
    <row r="11" spans="1:15" ht="18.75">
      <c r="B11" s="315" t="s">
        <v>243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</row>
    <row r="12" spans="1:15" ht="18.75">
      <c r="A12" s="31"/>
      <c r="B12" s="32"/>
      <c r="C12" s="32"/>
      <c r="D12" s="32"/>
      <c r="E12" s="32"/>
      <c r="F12" s="32"/>
      <c r="G12" s="32"/>
      <c r="H12" s="32"/>
      <c r="I12" s="32"/>
      <c r="J12" s="31"/>
      <c r="K12" s="31"/>
      <c r="L12" s="31"/>
      <c r="M12" s="31"/>
      <c r="N12" s="31"/>
      <c r="O12" s="31"/>
    </row>
    <row r="13" spans="1:15">
      <c r="B13" s="33" t="s">
        <v>244</v>
      </c>
      <c r="C13" s="34"/>
      <c r="D13" t="s">
        <v>245</v>
      </c>
    </row>
    <row r="14" spans="1:15">
      <c r="B14" s="33" t="s">
        <v>246</v>
      </c>
      <c r="C14" s="34"/>
      <c r="D14" t="s">
        <v>247</v>
      </c>
    </row>
    <row r="15" spans="1:15">
      <c r="B15" s="33"/>
      <c r="C15" s="34"/>
      <c r="D15" t="s">
        <v>248</v>
      </c>
    </row>
    <row r="16" spans="1:15">
      <c r="B16" s="33"/>
      <c r="C16" s="34"/>
      <c r="D16" t="s">
        <v>249</v>
      </c>
    </row>
    <row r="17" spans="1:15">
      <c r="B17" s="33"/>
      <c r="C17" s="34"/>
    </row>
    <row r="18" spans="1:15">
      <c r="B18" s="33" t="s">
        <v>250</v>
      </c>
      <c r="C18" s="34"/>
      <c r="D18" t="s">
        <v>251</v>
      </c>
    </row>
    <row r="19" spans="1:15">
      <c r="B19" s="33" t="s">
        <v>252</v>
      </c>
      <c r="C19" s="34"/>
      <c r="D19" t="s">
        <v>253</v>
      </c>
    </row>
    <row r="20" spans="1:15">
      <c r="B20" s="33"/>
      <c r="C20" s="34"/>
    </row>
    <row r="21" spans="1:15">
      <c r="B21" s="33" t="s">
        <v>254</v>
      </c>
      <c r="C21" s="34"/>
      <c r="D21" t="s">
        <v>241</v>
      </c>
    </row>
    <row r="22" spans="1:15">
      <c r="B22" s="33" t="s">
        <v>255</v>
      </c>
      <c r="C22" s="34"/>
      <c r="D22" t="s">
        <v>256</v>
      </c>
    </row>
    <row r="23" spans="1:15">
      <c r="B23" s="33"/>
      <c r="C23" s="34"/>
      <c r="D23" t="s">
        <v>257</v>
      </c>
    </row>
    <row r="24" spans="1:15">
      <c r="B24" s="33"/>
      <c r="C24" s="34"/>
      <c r="D24" t="s">
        <v>258</v>
      </c>
    </row>
    <row r="25" spans="1:15">
      <c r="B25" s="35"/>
      <c r="C25" s="36"/>
    </row>
    <row r="26" spans="1:15" ht="18">
      <c r="B26" s="35"/>
      <c r="C26" s="36"/>
      <c r="D26" s="37"/>
    </row>
    <row r="27" spans="1:15">
      <c r="B27" s="35"/>
      <c r="C27" s="36"/>
    </row>
    <row r="28" spans="1:15">
      <c r="B28" s="35"/>
      <c r="C28" s="36"/>
    </row>
    <row r="29" spans="1:15" ht="16.5" thickBot="1">
      <c r="B29" s="38" t="s">
        <v>259</v>
      </c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5" ht="15.75">
      <c r="B30" s="41"/>
      <c r="C30" s="36"/>
    </row>
    <row r="31" spans="1:15">
      <c r="B31" s="35"/>
      <c r="C31" s="36"/>
    </row>
    <row r="32" spans="1:15">
      <c r="A32" s="31"/>
      <c r="B32" s="35"/>
      <c r="C32" s="36"/>
      <c r="D32" s="42" t="s">
        <v>244</v>
      </c>
      <c r="E32" s="42" t="s">
        <v>260</v>
      </c>
      <c r="F32" s="42" t="s">
        <v>261</v>
      </c>
      <c r="G32" s="43" t="s">
        <v>262</v>
      </c>
      <c r="H32" s="31"/>
      <c r="I32" s="31"/>
      <c r="J32" s="31"/>
      <c r="K32" s="31"/>
      <c r="L32" s="31"/>
      <c r="M32" s="31"/>
      <c r="N32" s="31"/>
      <c r="O32" s="31"/>
    </row>
    <row r="33" spans="1:15">
      <c r="A33" s="44"/>
      <c r="B33" s="316" t="s">
        <v>263</v>
      </c>
      <c r="C33" s="317"/>
      <c r="D33" s="45">
        <v>18</v>
      </c>
      <c r="E33" s="46">
        <v>10</v>
      </c>
      <c r="F33" s="47">
        <f>E33/D33</f>
        <v>0.55555555555555558</v>
      </c>
      <c r="G33" s="47">
        <f>1.96*(SQRT(((0.5^2)/E33)*((D33-E33)/(D33-1))))</f>
        <v>0.21259184866228303</v>
      </c>
      <c r="H33" s="44"/>
      <c r="I33" s="44"/>
      <c r="J33" s="44"/>
      <c r="K33" s="44"/>
      <c r="L33" s="44"/>
      <c r="M33" s="44"/>
      <c r="N33" s="44"/>
      <c r="O33" s="44"/>
    </row>
    <row r="34" spans="1:15">
      <c r="B34" s="309" t="s">
        <v>264</v>
      </c>
      <c r="C34" s="310"/>
      <c r="D34" s="45">
        <v>79</v>
      </c>
      <c r="E34" s="46">
        <v>49</v>
      </c>
      <c r="F34" s="47">
        <f t="shared" ref="F34:F37" si="0">E34/D34</f>
        <v>0.620253164556962</v>
      </c>
      <c r="G34" s="47">
        <f>1.96*(SQRT(((0.5^2)/E34)*((D34-E34)/(D34-1))))</f>
        <v>8.6824314212445922E-2</v>
      </c>
    </row>
    <row r="35" spans="1:15">
      <c r="B35" s="318" t="s">
        <v>265</v>
      </c>
      <c r="C35" s="319"/>
      <c r="D35" s="48">
        <v>37</v>
      </c>
      <c r="E35" s="49">
        <v>21</v>
      </c>
      <c r="F35" s="47">
        <f t="shared" si="0"/>
        <v>0.56756756756756754</v>
      </c>
      <c r="G35" s="47">
        <f>1.96*(SQRT(((0.5^2)/E35)*((D35-E35)/(D35-1))))</f>
        <v>0.14256902162084836</v>
      </c>
    </row>
    <row r="36" spans="1:15" ht="15.75" thickBot="1">
      <c r="B36" s="309" t="s">
        <v>266</v>
      </c>
      <c r="C36" s="310"/>
      <c r="D36" s="48">
        <v>145</v>
      </c>
      <c r="E36" s="49">
        <v>51</v>
      </c>
      <c r="F36" s="50">
        <f t="shared" si="0"/>
        <v>0.35172413793103446</v>
      </c>
      <c r="G36" s="50">
        <f t="shared" ref="G36:G37" si="1">1.96*(SQRT(((0.5^2)/E36)*((D36-E36)/(D36-1))))</f>
        <v>0.11087245611536918</v>
      </c>
    </row>
    <row r="37" spans="1:15" ht="15.75" thickBot="1">
      <c r="B37" s="311" t="s">
        <v>267</v>
      </c>
      <c r="C37" s="312"/>
      <c r="D37" s="51">
        <f>SUM(D33:D36)</f>
        <v>279</v>
      </c>
      <c r="E37" s="52">
        <f>SUM(E33:E36)</f>
        <v>131</v>
      </c>
      <c r="F37" s="53">
        <f t="shared" si="0"/>
        <v>0.46953405017921146</v>
      </c>
      <c r="G37" s="54">
        <f t="shared" si="1"/>
        <v>6.2473938769914181E-2</v>
      </c>
    </row>
  </sheetData>
  <mergeCells count="8">
    <mergeCell ref="B36:C36"/>
    <mergeCell ref="B37:C37"/>
    <mergeCell ref="B2:O2"/>
    <mergeCell ref="B7:E7"/>
    <mergeCell ref="B11:M11"/>
    <mergeCell ref="B33:C33"/>
    <mergeCell ref="B34:C34"/>
    <mergeCell ref="B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showGridLines="0" topLeftCell="A7" zoomScale="90" zoomScaleNormal="90" workbookViewId="0">
      <selection activeCell="A2" sqref="A2:XFD2"/>
    </sheetView>
  </sheetViews>
  <sheetFormatPr defaultColWidth="9.140625" defaultRowHeight="15"/>
  <cols>
    <col min="1" max="1" width="4.7109375" style="158" customWidth="1"/>
    <col min="2" max="16384" width="9.140625" style="158"/>
  </cols>
  <sheetData>
    <row r="2" spans="1:18" s="153" customFormat="1" ht="47.25" customHeight="1">
      <c r="A2" s="321" t="s">
        <v>241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 s="153" customFormat="1" ht="18.75" customHeight="1"/>
    <row r="4" spans="1:18" s="153" customFormat="1" ht="18.75" customHeight="1"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</row>
    <row r="5" spans="1:18" s="153" customFormat="1" ht="33.75" customHeight="1">
      <c r="B5" s="156"/>
      <c r="C5" s="157"/>
      <c r="D5" s="157"/>
      <c r="E5" s="155"/>
      <c r="F5" s="155"/>
      <c r="G5" s="155"/>
      <c r="H5" s="155"/>
      <c r="I5" s="155"/>
      <c r="J5" s="155"/>
      <c r="K5" s="155"/>
    </row>
    <row r="6" spans="1:18" ht="31.5">
      <c r="H6" s="159"/>
    </row>
    <row r="7" spans="1:18" ht="33.75">
      <c r="B7" s="320" t="s">
        <v>330</v>
      </c>
      <c r="C7" s="320"/>
    </row>
    <row r="8" spans="1:18" ht="18" customHeight="1">
      <c r="B8" s="160"/>
      <c r="C8" s="160"/>
    </row>
    <row r="9" spans="1:18" s="164" customFormat="1" ht="15.75" customHeight="1">
      <c r="B9" s="161" t="s">
        <v>429</v>
      </c>
      <c r="C9" s="162"/>
      <c r="D9" s="162"/>
      <c r="E9" s="162"/>
      <c r="F9" s="163"/>
      <c r="I9" s="164" t="s">
        <v>331</v>
      </c>
    </row>
    <row r="10" spans="1:18" ht="15.75" customHeight="1">
      <c r="B10" s="165" t="s">
        <v>430</v>
      </c>
      <c r="C10" s="166"/>
      <c r="D10" s="166"/>
      <c r="E10" s="166"/>
      <c r="F10" s="167"/>
    </row>
    <row r="11" spans="1:18" ht="15.75" customHeight="1">
      <c r="B11" s="248" t="s">
        <v>428</v>
      </c>
      <c r="C11" s="249"/>
      <c r="D11" s="249"/>
      <c r="E11" s="249"/>
      <c r="F11" s="250"/>
    </row>
    <row r="15" spans="1:18" ht="15.75" thickBot="1">
      <c r="B15" s="168" t="s">
        <v>268</v>
      </c>
      <c r="C15" s="168"/>
      <c r="D15" s="168"/>
      <c r="E15" s="168"/>
      <c r="F15" s="168"/>
      <c r="G15" s="168"/>
      <c r="H15" s="168"/>
      <c r="I15" s="168"/>
      <c r="J15" s="168"/>
    </row>
    <row r="16" spans="1:18">
      <c r="C16" s="176" t="s">
        <v>369</v>
      </c>
    </row>
    <row r="17" spans="2:10">
      <c r="C17" s="158" t="s">
        <v>332</v>
      </c>
    </row>
    <row r="18" spans="2:10">
      <c r="C18" s="158" t="s">
        <v>333</v>
      </c>
    </row>
    <row r="20" spans="2:10" ht="15.75" thickBot="1">
      <c r="B20" s="168" t="s">
        <v>270</v>
      </c>
      <c r="C20" s="168"/>
      <c r="D20" s="168"/>
      <c r="E20" s="168"/>
      <c r="F20" s="168"/>
      <c r="G20" s="168"/>
      <c r="H20" s="168"/>
      <c r="I20" s="168"/>
      <c r="J20" s="168"/>
    </row>
    <row r="21" spans="2:10">
      <c r="B21" s="169" t="s">
        <v>334</v>
      </c>
    </row>
    <row r="23" spans="2:10">
      <c r="B23" s="170" t="s">
        <v>335</v>
      </c>
      <c r="C23" s="171"/>
      <c r="D23" s="171"/>
      <c r="E23" s="171"/>
      <c r="F23" s="172"/>
    </row>
    <row r="24" spans="2:10">
      <c r="C24" s="158" t="s">
        <v>336</v>
      </c>
    </row>
    <row r="25" spans="2:10">
      <c r="C25" s="158" t="s">
        <v>337</v>
      </c>
    </row>
    <row r="27" spans="2:10">
      <c r="B27" s="173" t="s">
        <v>338</v>
      </c>
      <c r="C27" s="174"/>
      <c r="D27" s="174"/>
      <c r="E27" s="174"/>
    </row>
    <row r="28" spans="2:10">
      <c r="C28" s="158" t="s">
        <v>339</v>
      </c>
    </row>
    <row r="29" spans="2:10">
      <c r="C29" s="158" t="s">
        <v>340</v>
      </c>
    </row>
    <row r="30" spans="2:10">
      <c r="C30" s="158" t="s">
        <v>341</v>
      </c>
    </row>
    <row r="31" spans="2:10">
      <c r="C31" s="158" t="s">
        <v>342</v>
      </c>
    </row>
    <row r="32" spans="2:10">
      <c r="C32" s="158" t="s">
        <v>343</v>
      </c>
    </row>
    <row r="33" spans="2:6">
      <c r="C33" s="158" t="s">
        <v>344</v>
      </c>
    </row>
    <row r="34" spans="2:6">
      <c r="C34" s="158" t="s">
        <v>345</v>
      </c>
    </row>
    <row r="35" spans="2:6">
      <c r="C35" s="158" t="s">
        <v>346</v>
      </c>
    </row>
    <row r="36" spans="2:6">
      <c r="C36" s="158" t="s">
        <v>347</v>
      </c>
    </row>
    <row r="37" spans="2:6">
      <c r="C37" s="158" t="s">
        <v>348</v>
      </c>
    </row>
    <row r="39" spans="2:6">
      <c r="B39" s="173" t="s">
        <v>349</v>
      </c>
      <c r="C39" s="174"/>
      <c r="D39" s="174"/>
      <c r="E39" s="174"/>
    </row>
    <row r="40" spans="2:6">
      <c r="B40" s="174"/>
      <c r="C40" s="174"/>
      <c r="D40" s="174"/>
      <c r="E40" s="174"/>
    </row>
    <row r="41" spans="2:6">
      <c r="B41" s="173" t="s">
        <v>350</v>
      </c>
      <c r="C41" s="174"/>
      <c r="D41" s="174"/>
      <c r="E41" s="174"/>
      <c r="F41" s="174"/>
    </row>
    <row r="42" spans="2:6">
      <c r="B42" s="173"/>
      <c r="C42" s="174"/>
      <c r="D42" s="174"/>
      <c r="E42" s="174"/>
      <c r="F42" s="174"/>
    </row>
    <row r="43" spans="2:6">
      <c r="B43" s="173" t="s">
        <v>351</v>
      </c>
      <c r="C43" s="174"/>
      <c r="D43" s="174"/>
      <c r="E43" s="174"/>
      <c r="F43" s="174"/>
    </row>
    <row r="44" spans="2:6">
      <c r="C44" s="158" t="s">
        <v>352</v>
      </c>
    </row>
    <row r="45" spans="2:6">
      <c r="C45" s="158" t="s">
        <v>353</v>
      </c>
    </row>
    <row r="46" spans="2:6">
      <c r="C46" s="158" t="s">
        <v>354</v>
      </c>
    </row>
    <row r="47" spans="2:6">
      <c r="C47" s="158" t="s">
        <v>355</v>
      </c>
    </row>
    <row r="49" spans="2:10" ht="15.75" thickBot="1">
      <c r="B49" s="168" t="s">
        <v>356</v>
      </c>
      <c r="C49" s="168"/>
      <c r="D49" s="168"/>
      <c r="E49" s="168"/>
      <c r="F49" s="168"/>
      <c r="G49" s="168"/>
      <c r="H49" s="168"/>
      <c r="I49" s="168"/>
      <c r="J49" s="168"/>
    </row>
    <row r="50" spans="2:10">
      <c r="B50" s="169" t="s">
        <v>357</v>
      </c>
    </row>
    <row r="52" spans="2:10">
      <c r="B52" s="173" t="s">
        <v>358</v>
      </c>
      <c r="C52" s="174"/>
      <c r="D52" s="174"/>
    </row>
    <row r="53" spans="2:10">
      <c r="B53" s="173"/>
      <c r="C53" s="158" t="s">
        <v>359</v>
      </c>
      <c r="D53" s="174"/>
    </row>
    <row r="54" spans="2:10">
      <c r="B54" s="173"/>
      <c r="C54" s="158" t="s">
        <v>360</v>
      </c>
      <c r="D54" s="174"/>
    </row>
    <row r="55" spans="2:10">
      <c r="B55" s="173"/>
      <c r="C55" s="158" t="s">
        <v>361</v>
      </c>
      <c r="D55" s="174"/>
    </row>
    <row r="56" spans="2:10">
      <c r="B56" s="173"/>
      <c r="C56" s="158" t="s">
        <v>362</v>
      </c>
      <c r="D56" s="174"/>
    </row>
    <row r="57" spans="2:10">
      <c r="B57" s="174"/>
      <c r="C57" s="174"/>
      <c r="D57" s="174"/>
    </row>
    <row r="58" spans="2:10">
      <c r="B58" s="173" t="s">
        <v>363</v>
      </c>
      <c r="C58" s="174"/>
      <c r="D58" s="174"/>
    </row>
    <row r="59" spans="2:10">
      <c r="B59" s="175"/>
    </row>
    <row r="60" spans="2:10" ht="15.75" thickBot="1">
      <c r="B60" s="168" t="s">
        <v>280</v>
      </c>
      <c r="C60" s="168"/>
      <c r="D60" s="168"/>
      <c r="E60" s="168"/>
      <c r="F60" s="168"/>
      <c r="G60" s="168"/>
      <c r="H60" s="168"/>
      <c r="I60" s="168"/>
      <c r="J60" s="168"/>
    </row>
    <row r="62" spans="2:10">
      <c r="C62" s="158" t="s">
        <v>364</v>
      </c>
    </row>
    <row r="63" spans="2:10">
      <c r="C63" s="158" t="s">
        <v>365</v>
      </c>
    </row>
    <row r="64" spans="2:10">
      <c r="C64" s="158" t="s">
        <v>366</v>
      </c>
    </row>
    <row r="66" spans="2:10" ht="15.75" thickBot="1">
      <c r="B66" s="168" t="s">
        <v>281</v>
      </c>
      <c r="C66" s="168"/>
      <c r="D66" s="168"/>
      <c r="E66" s="168"/>
      <c r="F66" s="168"/>
      <c r="G66" s="168"/>
      <c r="H66" s="168"/>
      <c r="I66" s="168"/>
      <c r="J66" s="168"/>
    </row>
    <row r="68" spans="2:10">
      <c r="C68" s="158" t="s">
        <v>367</v>
      </c>
    </row>
    <row r="69" spans="2:10">
      <c r="C69" s="158" t="s">
        <v>368</v>
      </c>
    </row>
  </sheetData>
  <mergeCells count="2">
    <mergeCell ref="B7:C7"/>
    <mergeCell ref="A2:R2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67"/>
  <sheetViews>
    <sheetView showGridLines="0" zoomScaleNormal="100" workbookViewId="0">
      <selection activeCell="A2" sqref="A2:R2"/>
    </sheetView>
  </sheetViews>
  <sheetFormatPr defaultRowHeight="15"/>
  <cols>
    <col min="1" max="19" width="9.140625" style="158"/>
    <col min="20" max="20" width="9.140625" style="187"/>
    <col min="21" max="46" width="9.140625" style="268"/>
    <col min="47" max="16384" width="9.140625" style="158"/>
  </cols>
  <sheetData>
    <row r="2" spans="1:46" s="153" customFormat="1" ht="47.25" customHeight="1">
      <c r="A2" s="321" t="s">
        <v>241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46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</row>
    <row r="4" spans="1:46">
      <c r="A4" s="153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5"/>
      <c r="O4" s="153"/>
      <c r="P4" s="153"/>
      <c r="Q4" s="153"/>
      <c r="R4" s="153"/>
    </row>
    <row r="5" spans="1:46" ht="28.5">
      <c r="A5" s="156"/>
      <c r="B5" s="157"/>
      <c r="C5" s="157"/>
      <c r="D5" s="155"/>
      <c r="E5" s="155"/>
      <c r="F5" s="155"/>
      <c r="G5" s="155"/>
      <c r="H5" s="155"/>
      <c r="I5" s="155"/>
      <c r="J5" s="155"/>
      <c r="K5" s="153"/>
      <c r="L5" s="153"/>
      <c r="M5" s="153"/>
      <c r="N5" s="153"/>
      <c r="O5" s="153"/>
      <c r="P5" s="153"/>
      <c r="Q5" s="153"/>
      <c r="R5" s="153"/>
      <c r="T5" s="181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</row>
    <row r="6" spans="1:46" ht="3.75" customHeight="1">
      <c r="T6" s="181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</row>
    <row r="7" spans="1:46" ht="30" customHeight="1">
      <c r="A7" s="270" t="s">
        <v>431</v>
      </c>
      <c r="B7" s="270"/>
      <c r="T7" s="181"/>
      <c r="U7" s="269"/>
      <c r="V7" s="269"/>
      <c r="W7" s="323" t="s">
        <v>11</v>
      </c>
      <c r="X7" s="323"/>
      <c r="Y7" s="323"/>
      <c r="Z7" s="323"/>
      <c r="AA7" s="323"/>
      <c r="AB7" s="323"/>
      <c r="AC7" s="323"/>
      <c r="AD7" s="323"/>
      <c r="AE7" s="271"/>
      <c r="AF7" s="269"/>
      <c r="AG7" s="269"/>
      <c r="AH7" s="269" t="s">
        <v>432</v>
      </c>
      <c r="AI7" s="269"/>
      <c r="AJ7" s="269" t="s">
        <v>57</v>
      </c>
      <c r="AK7" s="269"/>
      <c r="AL7" s="269"/>
      <c r="AM7" s="269"/>
      <c r="AN7" s="269"/>
      <c r="AO7" s="269"/>
      <c r="AP7" s="269"/>
      <c r="AQ7" s="269"/>
      <c r="AR7" s="269"/>
      <c r="AS7" s="269"/>
      <c r="AT7" s="272"/>
    </row>
    <row r="8" spans="1:46" ht="17.100000000000001" customHeight="1">
      <c r="T8" s="181"/>
      <c r="U8" s="269"/>
      <c r="V8" s="269"/>
      <c r="W8" s="269" t="s">
        <v>432</v>
      </c>
      <c r="X8" s="269"/>
      <c r="Y8" s="269" t="s">
        <v>12</v>
      </c>
      <c r="Z8" s="269"/>
      <c r="AA8" s="269"/>
      <c r="AB8" s="269"/>
      <c r="AC8" s="269"/>
      <c r="AD8" s="269"/>
      <c r="AE8" s="271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72"/>
    </row>
    <row r="9" spans="1:46" ht="17.100000000000001" customHeight="1">
      <c r="T9" s="181"/>
      <c r="U9" s="269"/>
      <c r="V9" s="269"/>
      <c r="W9" s="269"/>
      <c r="X9" s="269"/>
      <c r="Y9" s="269" t="s">
        <v>13</v>
      </c>
      <c r="Z9" s="269" t="s">
        <v>14</v>
      </c>
      <c r="AA9" s="269" t="s">
        <v>15</v>
      </c>
      <c r="AB9" s="269"/>
      <c r="AC9" s="269"/>
      <c r="AD9" s="269"/>
      <c r="AE9" s="271"/>
      <c r="AF9" s="269"/>
      <c r="AG9" s="269"/>
      <c r="AH9" s="269"/>
      <c r="AI9" s="269"/>
      <c r="AJ9" s="269" t="s">
        <v>58</v>
      </c>
      <c r="AK9" s="269" t="s">
        <v>59</v>
      </c>
      <c r="AL9" s="269" t="s">
        <v>60</v>
      </c>
      <c r="AM9" s="269" t="s">
        <v>61</v>
      </c>
      <c r="AN9" s="269" t="s">
        <v>62</v>
      </c>
      <c r="AO9" s="269"/>
      <c r="AP9" s="269"/>
      <c r="AQ9" s="269"/>
      <c r="AR9" s="269"/>
      <c r="AS9" s="269"/>
      <c r="AT9" s="272"/>
    </row>
    <row r="10" spans="1:46" ht="17.100000000000001" customHeight="1">
      <c r="T10" s="181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71"/>
      <c r="AF10" s="269"/>
      <c r="AG10" s="269"/>
      <c r="AH10" s="322" t="s">
        <v>433</v>
      </c>
      <c r="AI10" s="273" t="s">
        <v>6</v>
      </c>
      <c r="AJ10" s="274">
        <v>0.7142857142857143</v>
      </c>
      <c r="AK10" s="274">
        <v>0</v>
      </c>
      <c r="AL10" s="274">
        <v>0.14285714285714288</v>
      </c>
      <c r="AM10" s="274">
        <v>0.14285714285714288</v>
      </c>
      <c r="AN10" s="274">
        <v>0</v>
      </c>
      <c r="AO10" s="269"/>
      <c r="AP10" s="275"/>
      <c r="AQ10" s="269"/>
      <c r="AR10" s="275"/>
      <c r="AS10" s="269"/>
      <c r="AT10" s="272"/>
    </row>
    <row r="11" spans="1:46" ht="17.100000000000001" customHeight="1">
      <c r="T11" s="181"/>
      <c r="U11" s="269"/>
      <c r="V11" s="269"/>
      <c r="W11" s="322" t="s">
        <v>433</v>
      </c>
      <c r="X11" s="273" t="s">
        <v>6</v>
      </c>
      <c r="Y11" s="274">
        <v>0.95238095238095244</v>
      </c>
      <c r="Z11" s="274">
        <v>4.7619047619047616E-2</v>
      </c>
      <c r="AA11" s="274">
        <v>0</v>
      </c>
      <c r="AB11" s="269"/>
      <c r="AC11" s="275"/>
      <c r="AD11" s="269"/>
      <c r="AE11" s="271"/>
      <c r="AF11" s="269"/>
      <c r="AG11" s="269"/>
      <c r="AH11" s="322"/>
      <c r="AI11" s="273" t="s">
        <v>7</v>
      </c>
      <c r="AJ11" s="274">
        <v>0.6</v>
      </c>
      <c r="AK11" s="274">
        <v>0.1</v>
      </c>
      <c r="AL11" s="274">
        <v>0.3</v>
      </c>
      <c r="AM11" s="274">
        <v>0</v>
      </c>
      <c r="AN11" s="274">
        <v>0</v>
      </c>
      <c r="AO11" s="269"/>
      <c r="AP11" s="275"/>
      <c r="AQ11" s="269"/>
      <c r="AR11" s="275"/>
      <c r="AS11" s="269"/>
      <c r="AT11" s="272"/>
    </row>
    <row r="12" spans="1:46" ht="17.100000000000001" customHeight="1">
      <c r="T12" s="181"/>
      <c r="U12" s="269"/>
      <c r="V12" s="269"/>
      <c r="W12" s="322"/>
      <c r="X12" s="273" t="s">
        <v>7</v>
      </c>
      <c r="Y12" s="274">
        <v>0.9</v>
      </c>
      <c r="Z12" s="274">
        <v>0.1</v>
      </c>
      <c r="AA12" s="274">
        <v>0</v>
      </c>
      <c r="AB12" s="269"/>
      <c r="AC12" s="275"/>
      <c r="AD12" s="269"/>
      <c r="AE12" s="271"/>
      <c r="AF12" s="269"/>
      <c r="AG12" s="269"/>
      <c r="AH12" s="322"/>
      <c r="AI12" s="273" t="s">
        <v>8</v>
      </c>
      <c r="AJ12" s="274">
        <v>0.8125</v>
      </c>
      <c r="AK12" s="274">
        <v>2.0833333333333336E-2</v>
      </c>
      <c r="AL12" s="274">
        <v>0.14583333333333334</v>
      </c>
      <c r="AM12" s="274">
        <v>2.0833333333333336E-2</v>
      </c>
      <c r="AN12" s="274">
        <v>0</v>
      </c>
      <c r="AO12" s="269"/>
      <c r="AP12" s="275"/>
      <c r="AQ12" s="269"/>
      <c r="AR12" s="275"/>
      <c r="AS12" s="269"/>
      <c r="AT12" s="272"/>
    </row>
    <row r="13" spans="1:46" ht="17.100000000000001" customHeight="1">
      <c r="T13" s="181"/>
      <c r="U13" s="269"/>
      <c r="V13" s="269"/>
      <c r="W13" s="322"/>
      <c r="X13" s="273" t="s">
        <v>8</v>
      </c>
      <c r="Y13" s="274">
        <v>0.93877551020408168</v>
      </c>
      <c r="Z13" s="274">
        <v>4.0816326530612249E-2</v>
      </c>
      <c r="AA13" s="274">
        <v>2.0408163265306124E-2</v>
      </c>
      <c r="AB13" s="269"/>
      <c r="AC13" s="275"/>
      <c r="AD13" s="269"/>
      <c r="AE13" s="271"/>
      <c r="AF13" s="269"/>
      <c r="AG13" s="269"/>
      <c r="AH13" s="322"/>
      <c r="AI13" s="273" t="s">
        <v>9</v>
      </c>
      <c r="AJ13" s="274">
        <v>0.62745098039215685</v>
      </c>
      <c r="AK13" s="274">
        <v>0.1372549019607843</v>
      </c>
      <c r="AL13" s="274">
        <v>0.19607843137254904</v>
      </c>
      <c r="AM13" s="274">
        <v>3.9215686274509803E-2</v>
      </c>
      <c r="AN13" s="274">
        <v>0</v>
      </c>
      <c r="AO13" s="269"/>
      <c r="AP13" s="275"/>
      <c r="AQ13" s="269"/>
      <c r="AR13" s="275"/>
      <c r="AS13" s="269"/>
      <c r="AT13" s="272"/>
    </row>
    <row r="14" spans="1:46" ht="17.100000000000001" customHeight="1">
      <c r="T14" s="181"/>
      <c r="U14" s="269"/>
      <c r="V14" s="269"/>
      <c r="W14" s="322"/>
      <c r="X14" s="273" t="s">
        <v>9</v>
      </c>
      <c r="Y14" s="274">
        <v>0.90196078431372551</v>
      </c>
      <c r="Z14" s="274">
        <v>9.8039215686274522E-2</v>
      </c>
      <c r="AA14" s="274">
        <v>0</v>
      </c>
      <c r="AB14" s="269"/>
      <c r="AC14" s="275"/>
      <c r="AD14" s="269"/>
      <c r="AE14" s="271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</row>
    <row r="15" spans="1:46" ht="17.100000000000001" customHeight="1">
      <c r="T15" s="181"/>
      <c r="U15" s="269"/>
      <c r="V15" s="269"/>
      <c r="W15" s="322"/>
      <c r="X15" s="273"/>
      <c r="Y15" s="275"/>
      <c r="Z15" s="274"/>
      <c r="AA15" s="275"/>
      <c r="AB15" s="274"/>
      <c r="AC15" s="275"/>
      <c r="AD15" s="276"/>
      <c r="AE15" s="271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</row>
    <row r="16" spans="1:46" ht="17.100000000000001" customHeight="1">
      <c r="T16" s="181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</row>
    <row r="17" spans="20:45" ht="17.100000000000001" customHeight="1">
      <c r="T17" s="181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</row>
    <row r="18" spans="20:45" ht="17.100000000000001" customHeight="1">
      <c r="T18" s="181"/>
      <c r="U18" s="269"/>
      <c r="V18" s="269"/>
      <c r="W18" s="269"/>
      <c r="X18" s="323" t="s">
        <v>434</v>
      </c>
      <c r="Y18" s="323"/>
      <c r="Z18" s="323"/>
      <c r="AA18" s="323"/>
      <c r="AB18" s="323"/>
      <c r="AC18" s="323"/>
      <c r="AD18" s="323"/>
      <c r="AE18" s="323"/>
      <c r="AF18" s="271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</row>
    <row r="19" spans="20:45" ht="17.100000000000001" customHeight="1">
      <c r="T19" s="181"/>
      <c r="U19" s="269"/>
      <c r="V19" s="269"/>
      <c r="W19" s="269"/>
      <c r="X19" s="269" t="s">
        <v>432</v>
      </c>
      <c r="Y19" s="269"/>
      <c r="Z19" s="269"/>
      <c r="AA19" s="269"/>
      <c r="AB19" s="269"/>
      <c r="AC19" s="269"/>
      <c r="AD19" s="269"/>
      <c r="AE19" s="269"/>
      <c r="AF19" s="271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</row>
    <row r="20" spans="20:45" ht="17.100000000000001" customHeight="1">
      <c r="T20" s="181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71"/>
      <c r="AG20" s="269"/>
      <c r="AH20" s="269"/>
      <c r="AI20" s="269"/>
      <c r="AJ20" s="269"/>
      <c r="AK20" s="269"/>
      <c r="AL20" s="269" t="s">
        <v>435</v>
      </c>
      <c r="AM20" s="269"/>
      <c r="AN20" s="269"/>
      <c r="AO20" s="269"/>
      <c r="AP20" s="269"/>
      <c r="AQ20" s="269"/>
      <c r="AR20" s="269"/>
      <c r="AS20" s="269"/>
    </row>
    <row r="21" spans="20:45" ht="17.100000000000001" customHeight="1">
      <c r="T21" s="181"/>
      <c r="U21" s="269"/>
      <c r="V21" s="269"/>
      <c r="W21" s="269"/>
      <c r="X21" s="269"/>
      <c r="Y21" s="269"/>
      <c r="Z21" s="269" t="s">
        <v>436</v>
      </c>
      <c r="AA21" s="269"/>
      <c r="AB21" s="269"/>
      <c r="AC21" s="269"/>
      <c r="AD21" s="269"/>
      <c r="AE21" s="269"/>
      <c r="AF21" s="271"/>
      <c r="AG21" s="269"/>
      <c r="AH21" s="269"/>
      <c r="AI21" s="269"/>
      <c r="AJ21" s="269"/>
      <c r="AK21" s="269"/>
      <c r="AL21" s="269"/>
      <c r="AM21" s="269"/>
      <c r="AN21" s="269" t="s">
        <v>437</v>
      </c>
      <c r="AO21" s="269"/>
      <c r="AP21" s="269"/>
      <c r="AQ21" s="269"/>
      <c r="AR21" s="269"/>
      <c r="AS21" s="269"/>
    </row>
    <row r="22" spans="20:45" ht="17.100000000000001" customHeight="1">
      <c r="T22" s="181"/>
      <c r="U22" s="269"/>
      <c r="V22" s="269"/>
      <c r="W22" s="269"/>
      <c r="X22" s="322" t="s">
        <v>433</v>
      </c>
      <c r="Y22" s="273" t="s">
        <v>6</v>
      </c>
      <c r="Z22" s="274">
        <v>0.95238095238095244</v>
      </c>
      <c r="AA22" s="274"/>
      <c r="AB22" s="275"/>
      <c r="AC22" s="269"/>
      <c r="AD22" s="275"/>
      <c r="AE22" s="274"/>
      <c r="AF22" s="271"/>
      <c r="AG22" s="269"/>
      <c r="AH22" s="269"/>
      <c r="AI22" s="269"/>
      <c r="AJ22" s="269"/>
      <c r="AK22" s="269"/>
      <c r="AL22" s="269"/>
      <c r="AM22" s="269" t="s">
        <v>438</v>
      </c>
      <c r="AN22" s="269" t="s">
        <v>439</v>
      </c>
      <c r="AO22" s="269" t="s">
        <v>26</v>
      </c>
      <c r="AP22" s="269" t="s">
        <v>54</v>
      </c>
      <c r="AQ22" s="269"/>
      <c r="AR22" s="269"/>
      <c r="AS22" s="269"/>
    </row>
    <row r="23" spans="20:45" ht="17.100000000000001" customHeight="1">
      <c r="T23" s="181"/>
      <c r="U23" s="269"/>
      <c r="V23" s="269"/>
      <c r="W23" s="269"/>
      <c r="X23" s="322"/>
      <c r="Y23" s="273" t="s">
        <v>7</v>
      </c>
      <c r="Z23" s="274">
        <v>0.9</v>
      </c>
      <c r="AA23" s="274"/>
      <c r="AB23" s="275"/>
      <c r="AC23" s="269"/>
      <c r="AD23" s="275"/>
      <c r="AE23" s="274"/>
      <c r="AF23" s="271"/>
      <c r="AG23" s="269"/>
      <c r="AH23" s="269"/>
      <c r="AI23" s="269"/>
      <c r="AJ23" s="269"/>
      <c r="AK23" s="269"/>
      <c r="AL23" s="269"/>
      <c r="AM23" s="269" t="s">
        <v>440</v>
      </c>
      <c r="AN23" s="269" t="s">
        <v>440</v>
      </c>
      <c r="AO23" s="269" t="s">
        <v>440</v>
      </c>
      <c r="AP23" s="269" t="s">
        <v>440</v>
      </c>
      <c r="AQ23" s="269"/>
      <c r="AR23" s="269"/>
      <c r="AS23" s="269"/>
    </row>
    <row r="24" spans="20:45" ht="17.100000000000001" customHeight="1">
      <c r="T24" s="181"/>
      <c r="U24" s="269"/>
      <c r="V24" s="269"/>
      <c r="W24" s="269"/>
      <c r="X24" s="322"/>
      <c r="Y24" s="273" t="s">
        <v>8</v>
      </c>
      <c r="Z24" s="274">
        <v>0.93877551020408168</v>
      </c>
      <c r="AA24" s="274"/>
      <c r="AB24" s="275"/>
      <c r="AC24" s="269"/>
      <c r="AD24" s="275"/>
      <c r="AE24" s="274"/>
      <c r="AF24" s="271"/>
      <c r="AG24" s="269"/>
      <c r="AH24" s="269"/>
      <c r="AI24" s="269" t="s">
        <v>433</v>
      </c>
      <c r="AJ24" s="269" t="s">
        <v>6</v>
      </c>
      <c r="AK24" s="269" t="s">
        <v>50</v>
      </c>
      <c r="AL24" s="269" t="s">
        <v>51</v>
      </c>
      <c r="AM24" s="277">
        <v>0</v>
      </c>
      <c r="AN24" s="277">
        <v>0</v>
      </c>
      <c r="AO24" s="277">
        <v>0</v>
      </c>
      <c r="AP24" s="277">
        <v>0.71399999999999997</v>
      </c>
      <c r="AQ24" s="269"/>
      <c r="AR24" s="269"/>
      <c r="AS24" s="269"/>
    </row>
    <row r="25" spans="20:45" ht="17.100000000000001" customHeight="1">
      <c r="T25" s="181"/>
      <c r="U25" s="269"/>
      <c r="V25" s="269"/>
      <c r="W25" s="269"/>
      <c r="X25" s="322"/>
      <c r="Y25" s="273" t="s">
        <v>9</v>
      </c>
      <c r="Z25" s="274">
        <v>0.90196078431372551</v>
      </c>
      <c r="AA25" s="274"/>
      <c r="AB25" s="275"/>
      <c r="AC25" s="269"/>
      <c r="AD25" s="275"/>
      <c r="AE25" s="274"/>
      <c r="AF25" s="271"/>
      <c r="AG25" s="269"/>
      <c r="AH25" s="269"/>
      <c r="AI25" s="269"/>
      <c r="AJ25" s="269"/>
      <c r="AK25" s="269"/>
      <c r="AL25" s="269" t="s">
        <v>52</v>
      </c>
      <c r="AM25" s="277">
        <v>0.28599999999999998</v>
      </c>
      <c r="AN25" s="277">
        <v>0</v>
      </c>
      <c r="AO25" s="277">
        <v>0</v>
      </c>
      <c r="AP25" s="277">
        <v>0</v>
      </c>
      <c r="AQ25" s="269"/>
      <c r="AR25" s="269"/>
      <c r="AS25" s="269"/>
    </row>
    <row r="26" spans="20:45" ht="17.100000000000001" customHeight="1">
      <c r="T26" s="181"/>
      <c r="U26" s="269"/>
      <c r="V26" s="269"/>
      <c r="W26" s="269"/>
      <c r="X26" s="322"/>
      <c r="Y26" s="273"/>
      <c r="Z26" s="275"/>
      <c r="AA26" s="274"/>
      <c r="AB26" s="275"/>
      <c r="AC26" s="274"/>
      <c r="AD26" s="275"/>
      <c r="AE26" s="274"/>
      <c r="AF26" s="271"/>
      <c r="AG26" s="269"/>
      <c r="AH26" s="269"/>
      <c r="AI26" s="269"/>
      <c r="AJ26" s="269"/>
      <c r="AK26" s="269"/>
      <c r="AL26" s="269" t="s">
        <v>53</v>
      </c>
      <c r="AM26" s="277">
        <v>0</v>
      </c>
      <c r="AN26" s="277">
        <v>0</v>
      </c>
      <c r="AO26" s="277">
        <v>0</v>
      </c>
      <c r="AP26" s="277">
        <v>0</v>
      </c>
      <c r="AQ26" s="269"/>
      <c r="AR26" s="269"/>
      <c r="AS26" s="269"/>
    </row>
    <row r="27" spans="20:45" ht="17.100000000000001" customHeight="1">
      <c r="T27" s="181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 t="s">
        <v>7</v>
      </c>
      <c r="AK27" s="269" t="s">
        <v>50</v>
      </c>
      <c r="AL27" s="269" t="s">
        <v>51</v>
      </c>
      <c r="AM27" s="277">
        <v>0</v>
      </c>
      <c r="AN27" s="277">
        <v>0</v>
      </c>
      <c r="AO27" s="277">
        <v>0.1</v>
      </c>
      <c r="AP27" s="277">
        <v>0.4</v>
      </c>
      <c r="AQ27" s="269"/>
      <c r="AR27" s="269"/>
      <c r="AS27" s="269"/>
    </row>
    <row r="28" spans="20:45" ht="17.100000000000001" customHeight="1">
      <c r="T28" s="181"/>
      <c r="U28" s="269"/>
      <c r="V28" s="269"/>
      <c r="W28" s="269"/>
      <c r="X28" s="269"/>
      <c r="Y28" s="323" t="s">
        <v>435</v>
      </c>
      <c r="Z28" s="323"/>
      <c r="AA28" s="323"/>
      <c r="AB28" s="323"/>
      <c r="AC28" s="323"/>
      <c r="AD28" s="323"/>
      <c r="AE28" s="323"/>
      <c r="AF28" s="323"/>
      <c r="AG28" s="323"/>
      <c r="AH28" s="323"/>
      <c r="AI28" s="271"/>
      <c r="AJ28" s="269"/>
      <c r="AK28" s="269"/>
      <c r="AL28" s="269" t="s">
        <v>52</v>
      </c>
      <c r="AM28" s="277">
        <v>0.4</v>
      </c>
      <c r="AN28" s="277">
        <v>0</v>
      </c>
      <c r="AO28" s="277">
        <v>0</v>
      </c>
      <c r="AP28" s="277">
        <v>0</v>
      </c>
      <c r="AQ28" s="269"/>
      <c r="AR28" s="269"/>
      <c r="AS28" s="269"/>
    </row>
    <row r="29" spans="20:45" ht="17.100000000000001" customHeight="1">
      <c r="T29" s="181"/>
      <c r="U29" s="269"/>
      <c r="V29" s="269"/>
      <c r="W29" s="269"/>
      <c r="X29" s="269"/>
      <c r="Y29" s="269" t="s">
        <v>432</v>
      </c>
      <c r="Z29" s="269"/>
      <c r="AA29" s="269" t="s">
        <v>50</v>
      </c>
      <c r="AB29" s="269"/>
      <c r="AC29" s="269"/>
      <c r="AD29" s="269"/>
      <c r="AE29" s="269"/>
      <c r="AF29" s="269"/>
      <c r="AG29" s="269"/>
      <c r="AH29" s="269"/>
      <c r="AI29" s="271"/>
      <c r="AJ29" s="269"/>
      <c r="AK29" s="269"/>
      <c r="AL29" s="269" t="s">
        <v>53</v>
      </c>
      <c r="AM29" s="277">
        <v>0.1</v>
      </c>
      <c r="AN29" s="277">
        <v>0</v>
      </c>
      <c r="AO29" s="277">
        <v>0</v>
      </c>
      <c r="AP29" s="277">
        <v>0</v>
      </c>
      <c r="AQ29" s="269"/>
      <c r="AR29" s="269"/>
      <c r="AS29" s="269"/>
    </row>
    <row r="30" spans="20:45" ht="17.100000000000001" customHeight="1">
      <c r="T30" s="181"/>
      <c r="U30" s="269"/>
      <c r="V30" s="269"/>
      <c r="W30" s="269"/>
      <c r="X30" s="269"/>
      <c r="Y30" s="269"/>
      <c r="Z30" s="269"/>
      <c r="AA30" s="269" t="s">
        <v>441</v>
      </c>
      <c r="AB30" s="269"/>
      <c r="AC30" s="269"/>
      <c r="AD30" s="269"/>
      <c r="AE30" s="269"/>
      <c r="AF30" s="269"/>
      <c r="AG30" s="269"/>
      <c r="AH30" s="269"/>
      <c r="AI30" s="271"/>
      <c r="AJ30" s="269" t="s">
        <v>8</v>
      </c>
      <c r="AK30" s="269" t="s">
        <v>50</v>
      </c>
      <c r="AL30" s="269" t="s">
        <v>51</v>
      </c>
      <c r="AM30" s="277">
        <v>0</v>
      </c>
      <c r="AN30" s="277">
        <v>0</v>
      </c>
      <c r="AO30" s="277">
        <v>0</v>
      </c>
      <c r="AP30" s="277">
        <v>0.438</v>
      </c>
      <c r="AQ30" s="269"/>
      <c r="AR30" s="269"/>
      <c r="AS30" s="269"/>
    </row>
    <row r="31" spans="20:45" ht="17.100000000000001" customHeight="1">
      <c r="T31" s="181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71"/>
      <c r="AJ31" s="269"/>
      <c r="AK31" s="269"/>
      <c r="AL31" s="269" t="s">
        <v>52</v>
      </c>
      <c r="AM31" s="277">
        <v>0.5</v>
      </c>
      <c r="AN31" s="277">
        <v>0</v>
      </c>
      <c r="AO31" s="277">
        <v>0</v>
      </c>
      <c r="AP31" s="277">
        <v>0</v>
      </c>
      <c r="AQ31" s="269"/>
      <c r="AR31" s="269"/>
      <c r="AS31" s="269"/>
    </row>
    <row r="32" spans="20:45" ht="17.100000000000001" customHeight="1">
      <c r="T32" s="181"/>
      <c r="U32" s="269"/>
      <c r="V32" s="269"/>
      <c r="W32" s="269"/>
      <c r="X32" s="269"/>
      <c r="Y32" s="322" t="s">
        <v>433</v>
      </c>
      <c r="Z32" s="273" t="s">
        <v>6</v>
      </c>
      <c r="AA32" s="274">
        <f>AP24</f>
        <v>0.71399999999999997</v>
      </c>
      <c r="AB32" s="269"/>
      <c r="AC32" s="275"/>
      <c r="AD32" s="274"/>
      <c r="AE32" s="275"/>
      <c r="AF32" s="274"/>
      <c r="AG32" s="275"/>
      <c r="AH32" s="274"/>
      <c r="AI32" s="271"/>
      <c r="AJ32" s="269"/>
      <c r="AK32" s="269"/>
      <c r="AL32" s="269" t="s">
        <v>53</v>
      </c>
      <c r="AM32" s="277">
        <v>6.3E-2</v>
      </c>
      <c r="AN32" s="277">
        <v>0</v>
      </c>
      <c r="AO32" s="277">
        <v>0</v>
      </c>
      <c r="AP32" s="277">
        <v>0</v>
      </c>
      <c r="AQ32" s="269"/>
      <c r="AR32" s="269"/>
      <c r="AS32" s="269"/>
    </row>
    <row r="33" spans="20:45" ht="17.100000000000001" customHeight="1">
      <c r="T33" s="181"/>
      <c r="U33" s="269"/>
      <c r="V33" s="269"/>
      <c r="W33" s="269"/>
      <c r="X33" s="269"/>
      <c r="Y33" s="322"/>
      <c r="Z33" s="273" t="s">
        <v>7</v>
      </c>
      <c r="AA33" s="274">
        <f>AP27</f>
        <v>0.4</v>
      </c>
      <c r="AB33" s="269"/>
      <c r="AC33" s="275"/>
      <c r="AD33" s="274"/>
      <c r="AE33" s="275"/>
      <c r="AF33" s="274"/>
      <c r="AG33" s="275"/>
      <c r="AH33" s="274"/>
      <c r="AI33" s="271"/>
      <c r="AJ33" s="269" t="s">
        <v>9</v>
      </c>
      <c r="AK33" s="269" t="s">
        <v>50</v>
      </c>
      <c r="AL33" s="269" t="s">
        <v>51</v>
      </c>
      <c r="AM33" s="277">
        <v>0</v>
      </c>
      <c r="AN33" s="277">
        <v>0</v>
      </c>
      <c r="AO33" s="277">
        <v>5.8999999999999997E-2</v>
      </c>
      <c r="AP33" s="277">
        <v>0.373</v>
      </c>
      <c r="AQ33" s="269"/>
      <c r="AR33" s="269"/>
      <c r="AS33" s="269"/>
    </row>
    <row r="34" spans="20:45" ht="17.100000000000001" customHeight="1">
      <c r="T34" s="181"/>
      <c r="U34" s="269"/>
      <c r="V34" s="269"/>
      <c r="W34" s="269"/>
      <c r="X34" s="269"/>
      <c r="Y34" s="322"/>
      <c r="Z34" s="273" t="s">
        <v>8</v>
      </c>
      <c r="AA34" s="274">
        <f>AP30</f>
        <v>0.438</v>
      </c>
      <c r="AB34" s="269"/>
      <c r="AC34" s="275"/>
      <c r="AD34" s="274"/>
      <c r="AE34" s="275"/>
      <c r="AF34" s="274"/>
      <c r="AG34" s="275"/>
      <c r="AH34" s="274"/>
      <c r="AI34" s="271"/>
      <c r="AJ34" s="269"/>
      <c r="AK34" s="269"/>
      <c r="AL34" s="269" t="s">
        <v>52</v>
      </c>
      <c r="AM34" s="277">
        <v>0.43099999999999999</v>
      </c>
      <c r="AN34" s="277">
        <v>0</v>
      </c>
      <c r="AO34" s="277">
        <v>0</v>
      </c>
      <c r="AP34" s="277">
        <v>0</v>
      </c>
      <c r="AQ34" s="269"/>
      <c r="AR34" s="269"/>
      <c r="AS34" s="269"/>
    </row>
    <row r="35" spans="20:45" ht="17.100000000000001" customHeight="1">
      <c r="T35" s="181"/>
      <c r="U35" s="269"/>
      <c r="V35" s="269"/>
      <c r="W35" s="269"/>
      <c r="X35" s="269"/>
      <c r="Y35" s="322"/>
      <c r="Z35" s="273" t="s">
        <v>9</v>
      </c>
      <c r="AA35" s="274">
        <f>AP33</f>
        <v>0.373</v>
      </c>
      <c r="AB35" s="269"/>
      <c r="AC35" s="275"/>
      <c r="AD35" s="274"/>
      <c r="AE35" s="275"/>
      <c r="AF35" s="274"/>
      <c r="AG35" s="275"/>
      <c r="AH35" s="274"/>
      <c r="AI35" s="271"/>
      <c r="AJ35" s="269"/>
      <c r="AK35" s="269"/>
      <c r="AL35" s="269" t="s">
        <v>53</v>
      </c>
      <c r="AM35" s="277">
        <v>0.13700000000000001</v>
      </c>
      <c r="AN35" s="277">
        <v>0</v>
      </c>
      <c r="AO35" s="277">
        <v>0</v>
      </c>
      <c r="AP35" s="277">
        <v>0</v>
      </c>
      <c r="AQ35" s="269"/>
      <c r="AR35" s="269"/>
      <c r="AS35" s="269"/>
    </row>
    <row r="36" spans="20:45" ht="17.100000000000001" customHeight="1">
      <c r="T36" s="181"/>
      <c r="U36" s="269"/>
      <c r="V36" s="269"/>
      <c r="W36" s="269"/>
      <c r="X36" s="269"/>
      <c r="Y36" s="322"/>
      <c r="Z36" s="273" t="s">
        <v>10</v>
      </c>
      <c r="AA36" s="274">
        <f>AP36</f>
        <v>0.45400000000000001</v>
      </c>
      <c r="AB36" s="269"/>
      <c r="AC36" s="275"/>
      <c r="AD36" s="274"/>
      <c r="AE36" s="275"/>
      <c r="AF36" s="274"/>
      <c r="AG36" s="275"/>
      <c r="AH36" s="274"/>
      <c r="AI36" s="271"/>
      <c r="AJ36" s="269" t="s">
        <v>10</v>
      </c>
      <c r="AK36" s="269" t="s">
        <v>50</v>
      </c>
      <c r="AL36" s="269" t="s">
        <v>51</v>
      </c>
      <c r="AM36" s="277">
        <v>0</v>
      </c>
      <c r="AN36" s="277">
        <v>0</v>
      </c>
      <c r="AO36" s="277">
        <v>3.1E-2</v>
      </c>
      <c r="AP36" s="277">
        <v>0.45400000000000001</v>
      </c>
      <c r="AQ36" s="269"/>
      <c r="AR36" s="269"/>
      <c r="AS36" s="269"/>
    </row>
    <row r="37" spans="20:45" ht="17.100000000000001" customHeight="1">
      <c r="T37" s="181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 t="s">
        <v>52</v>
      </c>
      <c r="AM37" s="277">
        <v>0.43099999999999999</v>
      </c>
      <c r="AN37" s="277">
        <v>0</v>
      </c>
      <c r="AO37" s="277">
        <v>0</v>
      </c>
      <c r="AP37" s="277">
        <v>0</v>
      </c>
      <c r="AQ37" s="269"/>
      <c r="AR37" s="269"/>
      <c r="AS37" s="269"/>
    </row>
    <row r="38" spans="20:45" ht="17.100000000000001" customHeight="1">
      <c r="T38" s="181"/>
      <c r="U38" s="269"/>
      <c r="V38" s="269"/>
      <c r="W38" s="269"/>
      <c r="X38" s="269"/>
      <c r="Y38" s="269"/>
      <c r="Z38" s="269" t="s">
        <v>442</v>
      </c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 t="s">
        <v>53</v>
      </c>
      <c r="AM38" s="277">
        <v>8.5000000000000006E-2</v>
      </c>
      <c r="AN38" s="277">
        <v>0</v>
      </c>
      <c r="AO38" s="277">
        <v>0</v>
      </c>
      <c r="AP38" s="277">
        <v>0</v>
      </c>
      <c r="AQ38" s="269"/>
      <c r="AR38" s="271"/>
      <c r="AS38" s="269"/>
    </row>
    <row r="39" spans="20:45" ht="17.100000000000001" customHeight="1">
      <c r="T39" s="181"/>
      <c r="U39" s="269"/>
      <c r="V39" s="269"/>
      <c r="W39" s="269"/>
      <c r="X39" s="269"/>
      <c r="Y39" s="269"/>
      <c r="Z39" s="269" t="s">
        <v>432</v>
      </c>
      <c r="AA39" s="269"/>
      <c r="AB39" s="269" t="s">
        <v>155</v>
      </c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71"/>
      <c r="AS39" s="269"/>
    </row>
    <row r="40" spans="20:45" ht="17.100000000000001" customHeight="1">
      <c r="T40" s="181"/>
      <c r="U40" s="269"/>
      <c r="V40" s="269"/>
      <c r="W40" s="269"/>
      <c r="X40" s="269"/>
      <c r="Y40" s="269"/>
      <c r="Z40" s="269"/>
      <c r="AA40" s="269"/>
      <c r="AB40" s="269" t="s">
        <v>443</v>
      </c>
      <c r="AC40" s="269" t="s">
        <v>444</v>
      </c>
      <c r="AD40" s="269" t="s">
        <v>445</v>
      </c>
      <c r="AE40" s="269" t="s">
        <v>446</v>
      </c>
      <c r="AF40" s="269" t="s">
        <v>447</v>
      </c>
      <c r="AG40" s="269" t="s">
        <v>448</v>
      </c>
      <c r="AH40" s="269" t="s">
        <v>449</v>
      </c>
      <c r="AI40" s="269"/>
      <c r="AJ40" s="278" t="s">
        <v>450</v>
      </c>
      <c r="AK40" s="269"/>
      <c r="AL40" s="269"/>
      <c r="AM40" s="269"/>
      <c r="AN40" s="269"/>
      <c r="AO40" s="269"/>
      <c r="AP40" s="269"/>
      <c r="AQ40" s="269"/>
      <c r="AR40" s="271"/>
      <c r="AS40" s="269"/>
    </row>
    <row r="41" spans="20:45" ht="17.100000000000001" customHeight="1">
      <c r="T41" s="181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71"/>
      <c r="AS41" s="269"/>
    </row>
    <row r="42" spans="20:45" ht="17.100000000000001" customHeight="1">
      <c r="T42" s="181"/>
      <c r="U42" s="269"/>
      <c r="V42" s="269"/>
      <c r="W42" s="269"/>
      <c r="X42" s="269"/>
      <c r="Y42" s="269"/>
      <c r="Z42" s="322" t="s">
        <v>433</v>
      </c>
      <c r="AA42" s="273" t="s">
        <v>6</v>
      </c>
      <c r="AB42" s="274">
        <v>0</v>
      </c>
      <c r="AC42" s="274">
        <v>0</v>
      </c>
      <c r="AD42" s="274">
        <v>5.5555555555555552E-2</v>
      </c>
      <c r="AE42" s="274">
        <v>5.5555555555555552E-2</v>
      </c>
      <c r="AF42" s="274">
        <v>0.44444444444444442</v>
      </c>
      <c r="AG42" s="274">
        <v>0.22222222222222221</v>
      </c>
      <c r="AH42" s="274">
        <v>0.22222222222222221</v>
      </c>
      <c r="AI42" s="269"/>
      <c r="AJ42" s="279">
        <v>5.5</v>
      </c>
      <c r="AK42" s="269"/>
      <c r="AL42" s="275"/>
      <c r="AM42" s="269"/>
      <c r="AN42" s="275"/>
      <c r="AO42" s="269"/>
      <c r="AP42" s="275"/>
      <c r="AQ42" s="274"/>
      <c r="AR42" s="271"/>
      <c r="AS42" s="269"/>
    </row>
    <row r="43" spans="20:45" ht="17.100000000000001" customHeight="1">
      <c r="T43" s="181"/>
      <c r="U43" s="269"/>
      <c r="V43" s="269"/>
      <c r="W43" s="269"/>
      <c r="X43" s="269"/>
      <c r="Y43" s="269"/>
      <c r="Z43" s="322"/>
      <c r="AA43" s="273" t="s">
        <v>7</v>
      </c>
      <c r="AB43" s="274">
        <v>0</v>
      </c>
      <c r="AC43" s="274">
        <v>0</v>
      </c>
      <c r="AD43" s="274">
        <v>0</v>
      </c>
      <c r="AE43" s="274">
        <v>0</v>
      </c>
      <c r="AF43" s="274">
        <v>0.55555555555555558</v>
      </c>
      <c r="AG43" s="274">
        <v>0.22222222222222221</v>
      </c>
      <c r="AH43" s="274">
        <v>0.22222222222222221</v>
      </c>
      <c r="AI43" s="269"/>
      <c r="AJ43" s="279">
        <v>5.67</v>
      </c>
      <c r="AK43" s="269"/>
      <c r="AL43" s="275"/>
      <c r="AM43" s="269"/>
      <c r="AN43" s="275"/>
      <c r="AO43" s="269"/>
      <c r="AP43" s="275"/>
      <c r="AQ43" s="274"/>
      <c r="AR43" s="271"/>
      <c r="AS43" s="269"/>
    </row>
    <row r="44" spans="20:45" ht="17.100000000000001" customHeight="1">
      <c r="T44" s="181"/>
      <c r="U44" s="269"/>
      <c r="V44" s="269"/>
      <c r="W44" s="269"/>
      <c r="X44" s="269"/>
      <c r="Y44" s="269"/>
      <c r="Z44" s="322"/>
      <c r="AA44" s="273" t="s">
        <v>8</v>
      </c>
      <c r="AB44" s="274">
        <v>2.2222222222222223E-2</v>
      </c>
      <c r="AC44" s="274">
        <v>2.2222222222222223E-2</v>
      </c>
      <c r="AD44" s="274">
        <v>2.2222222222222223E-2</v>
      </c>
      <c r="AE44" s="274">
        <v>0.17777777777777778</v>
      </c>
      <c r="AF44" s="274">
        <v>0.42222222222222222</v>
      </c>
      <c r="AG44" s="274">
        <v>0.26666666666666666</v>
      </c>
      <c r="AH44" s="274">
        <v>6.6666666666666666E-2</v>
      </c>
      <c r="AI44" s="269"/>
      <c r="AJ44" s="279">
        <v>5.0199999999999996</v>
      </c>
      <c r="AK44" s="269"/>
      <c r="AL44" s="275"/>
      <c r="AM44" s="269"/>
      <c r="AN44" s="275"/>
      <c r="AO44" s="269"/>
      <c r="AP44" s="275"/>
      <c r="AQ44" s="274"/>
      <c r="AR44" s="271"/>
      <c r="AS44" s="269"/>
    </row>
    <row r="45" spans="20:45" ht="17.100000000000001" customHeight="1">
      <c r="T45" s="181"/>
      <c r="U45" s="269"/>
      <c r="V45" s="269"/>
      <c r="W45" s="269"/>
      <c r="X45" s="269"/>
      <c r="Y45" s="269"/>
      <c r="Z45" s="322"/>
      <c r="AA45" s="273" t="s">
        <v>9</v>
      </c>
      <c r="AB45" s="274">
        <v>0</v>
      </c>
      <c r="AC45" s="274">
        <v>0.11627906976744186</v>
      </c>
      <c r="AD45" s="274">
        <v>9.3023255813953487E-2</v>
      </c>
      <c r="AE45" s="274">
        <v>0.13953488372093023</v>
      </c>
      <c r="AF45" s="274">
        <v>0.34883720930232553</v>
      </c>
      <c r="AG45" s="274">
        <v>0.2558139534883721</v>
      </c>
      <c r="AH45" s="274">
        <v>4.6511627906976744E-2</v>
      </c>
      <c r="AI45" s="269"/>
      <c r="AJ45" s="279">
        <v>4.67</v>
      </c>
      <c r="AK45" s="269"/>
      <c r="AL45" s="275"/>
      <c r="AM45" s="269"/>
      <c r="AN45" s="275"/>
      <c r="AO45" s="269"/>
      <c r="AP45" s="275"/>
      <c r="AQ45" s="274"/>
      <c r="AR45" s="271"/>
      <c r="AS45" s="269"/>
    </row>
    <row r="46" spans="20:45" ht="17.100000000000001" customHeight="1">
      <c r="T46" s="181"/>
      <c r="U46" s="269"/>
      <c r="V46" s="269"/>
      <c r="W46" s="269"/>
      <c r="X46" s="269"/>
      <c r="Y46" s="269"/>
      <c r="Z46" s="322"/>
      <c r="AA46" s="273"/>
      <c r="AB46" s="276"/>
      <c r="AC46" s="274"/>
      <c r="AD46" s="274"/>
      <c r="AE46" s="274"/>
      <c r="AF46" s="274"/>
      <c r="AG46" s="274"/>
      <c r="AH46" s="274"/>
      <c r="AI46" s="269"/>
      <c r="AJ46" s="275"/>
      <c r="AK46" s="269"/>
      <c r="AL46" s="275"/>
      <c r="AM46" s="269"/>
      <c r="AN46" s="275"/>
      <c r="AO46" s="269"/>
      <c r="AP46" s="275"/>
      <c r="AQ46" s="274"/>
      <c r="AR46" s="271"/>
      <c r="AS46" s="269"/>
    </row>
    <row r="47" spans="20:45" ht="17.100000000000001" customHeight="1">
      <c r="T47" s="181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</row>
    <row r="48" spans="20:45" ht="17.100000000000001" customHeight="1">
      <c r="T48" s="181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</row>
    <row r="49" spans="20:45" ht="17.100000000000001" customHeight="1">
      <c r="T49" s="181"/>
      <c r="U49" s="269"/>
      <c r="V49" s="269"/>
      <c r="W49" s="269"/>
      <c r="X49" s="269"/>
      <c r="Y49" s="269"/>
      <c r="Z49" s="269"/>
      <c r="AA49" s="323" t="s">
        <v>451</v>
      </c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271"/>
      <c r="AP49" s="269"/>
      <c r="AQ49" s="269"/>
      <c r="AR49" s="269"/>
      <c r="AS49" s="269"/>
    </row>
    <row r="50" spans="20:45" ht="17.100000000000001" customHeight="1">
      <c r="T50" s="181"/>
      <c r="U50" s="269"/>
      <c r="V50" s="269"/>
      <c r="W50" s="269"/>
      <c r="X50" s="269"/>
      <c r="Y50" s="269"/>
      <c r="Z50" s="269"/>
      <c r="AA50" s="269" t="s">
        <v>432</v>
      </c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71"/>
      <c r="AP50" s="269"/>
      <c r="AQ50" s="269"/>
      <c r="AR50" s="269"/>
      <c r="AS50" s="269"/>
    </row>
    <row r="51" spans="20:45" ht="17.100000000000001" customHeight="1">
      <c r="T51" s="181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 t="s">
        <v>10</v>
      </c>
      <c r="AN51" s="269"/>
      <c r="AO51" s="271"/>
      <c r="AP51" s="269"/>
      <c r="AQ51" s="269"/>
      <c r="AR51" s="269"/>
      <c r="AS51" s="269"/>
    </row>
    <row r="52" spans="20:45" ht="17.100000000000001" customHeight="1">
      <c r="T52" s="181"/>
      <c r="U52" s="269"/>
      <c r="V52" s="269"/>
      <c r="W52" s="269"/>
      <c r="X52" s="269"/>
      <c r="Y52" s="269"/>
      <c r="Z52" s="269"/>
      <c r="AA52" s="269"/>
      <c r="AB52" s="269"/>
      <c r="AC52" s="269" t="s">
        <v>304</v>
      </c>
      <c r="AD52" s="269" t="s">
        <v>305</v>
      </c>
      <c r="AE52" s="269"/>
      <c r="AF52" s="269"/>
      <c r="AG52" s="269"/>
      <c r="AH52" s="269"/>
      <c r="AI52" s="269"/>
      <c r="AJ52" s="269"/>
      <c r="AK52" s="269"/>
      <c r="AL52" s="269" t="s">
        <v>452</v>
      </c>
      <c r="AM52" s="269" t="s">
        <v>453</v>
      </c>
      <c r="AN52" s="269" t="s">
        <v>452</v>
      </c>
      <c r="AO52" s="271"/>
      <c r="AP52" s="269"/>
      <c r="AQ52" s="269"/>
      <c r="AR52" s="269"/>
      <c r="AS52" s="269"/>
    </row>
    <row r="53" spans="20:45" ht="17.100000000000001" customHeight="1">
      <c r="T53" s="181"/>
      <c r="U53" s="269"/>
      <c r="V53" s="269"/>
      <c r="W53" s="269"/>
      <c r="X53" s="269"/>
      <c r="Y53" s="269"/>
      <c r="Z53" s="269"/>
      <c r="AA53" s="322" t="s">
        <v>433</v>
      </c>
      <c r="AB53" s="273" t="s">
        <v>6</v>
      </c>
      <c r="AC53" s="274">
        <v>0.76190476190476186</v>
      </c>
      <c r="AD53" s="274">
        <v>0.85</v>
      </c>
      <c r="AE53" s="275"/>
      <c r="AF53" s="269"/>
      <c r="AG53" s="275"/>
      <c r="AH53" s="274"/>
      <c r="AI53" s="275"/>
      <c r="AJ53" s="274"/>
      <c r="AK53" s="275"/>
      <c r="AL53" s="269"/>
      <c r="AM53" s="275">
        <v>20</v>
      </c>
      <c r="AN53" s="274">
        <v>1</v>
      </c>
      <c r="AO53" s="271"/>
      <c r="AP53" s="269"/>
      <c r="AQ53" s="269"/>
      <c r="AR53" s="269"/>
      <c r="AS53" s="269"/>
    </row>
    <row r="54" spans="20:45" ht="17.100000000000001" customHeight="1">
      <c r="T54" s="181"/>
      <c r="U54" s="269"/>
      <c r="V54" s="269"/>
      <c r="W54" s="269"/>
      <c r="X54" s="269"/>
      <c r="Y54" s="269"/>
      <c r="Z54" s="269"/>
      <c r="AA54" s="322"/>
      <c r="AB54" s="273" t="s">
        <v>7</v>
      </c>
      <c r="AC54" s="274">
        <v>0.7</v>
      </c>
      <c r="AD54" s="274">
        <v>0.8</v>
      </c>
      <c r="AE54" s="275"/>
      <c r="AF54" s="269"/>
      <c r="AG54" s="275"/>
      <c r="AH54" s="274"/>
      <c r="AI54" s="275"/>
      <c r="AJ54" s="274"/>
      <c r="AK54" s="275"/>
      <c r="AL54" s="269"/>
      <c r="AM54" s="275">
        <v>10</v>
      </c>
      <c r="AN54" s="274">
        <v>1</v>
      </c>
      <c r="AO54" s="271"/>
      <c r="AP54" s="269"/>
      <c r="AQ54" s="269"/>
      <c r="AR54" s="269"/>
      <c r="AS54" s="269"/>
    </row>
    <row r="55" spans="20:45" ht="17.100000000000001" customHeight="1">
      <c r="T55" s="181"/>
      <c r="U55" s="269"/>
      <c r="V55" s="269"/>
      <c r="W55" s="269"/>
      <c r="X55" s="269"/>
      <c r="Y55" s="269"/>
      <c r="Z55" s="269"/>
      <c r="AA55" s="322"/>
      <c r="AB55" s="273" t="s">
        <v>8</v>
      </c>
      <c r="AC55" s="274">
        <v>0.81632653061224492</v>
      </c>
      <c r="AD55" s="274">
        <v>0.91836734693877542</v>
      </c>
      <c r="AE55" s="275"/>
      <c r="AF55" s="269"/>
      <c r="AG55" s="275"/>
      <c r="AH55" s="274"/>
      <c r="AI55" s="275"/>
      <c r="AJ55" s="274"/>
      <c r="AK55" s="275"/>
      <c r="AL55" s="269"/>
      <c r="AM55" s="275">
        <v>49</v>
      </c>
      <c r="AN55" s="274">
        <v>1</v>
      </c>
      <c r="AO55" s="271"/>
      <c r="AP55" s="269"/>
      <c r="AQ55" s="269"/>
      <c r="AR55" s="269"/>
      <c r="AS55" s="269"/>
    </row>
    <row r="56" spans="20:45" ht="17.100000000000001" customHeight="1">
      <c r="T56" s="181"/>
      <c r="U56" s="269"/>
      <c r="V56" s="269"/>
      <c r="W56" s="269"/>
      <c r="X56" s="269"/>
      <c r="Y56" s="269"/>
      <c r="Z56" s="269"/>
      <c r="AA56" s="322"/>
      <c r="AB56" s="273" t="s">
        <v>9</v>
      </c>
      <c r="AC56" s="274">
        <v>0.80392156862745101</v>
      </c>
      <c r="AD56" s="274">
        <v>0.84</v>
      </c>
      <c r="AE56" s="275"/>
      <c r="AF56" s="269"/>
      <c r="AG56" s="275"/>
      <c r="AH56" s="274"/>
      <c r="AI56" s="275"/>
      <c r="AJ56" s="274"/>
      <c r="AK56" s="275"/>
      <c r="AL56" s="269"/>
      <c r="AM56" s="275">
        <v>50</v>
      </c>
      <c r="AN56" s="274">
        <v>1</v>
      </c>
      <c r="AO56" s="271"/>
      <c r="AP56" s="269"/>
      <c r="AQ56" s="269"/>
      <c r="AR56" s="269"/>
      <c r="AS56" s="269"/>
    </row>
    <row r="57" spans="20:45" ht="17.100000000000001" customHeight="1">
      <c r="T57" s="181"/>
      <c r="U57" s="269"/>
      <c r="V57" s="269"/>
      <c r="W57" s="269"/>
      <c r="X57" s="269"/>
      <c r="Y57" s="269"/>
      <c r="Z57" s="269"/>
      <c r="AA57" s="322"/>
      <c r="AB57" s="273" t="s">
        <v>10</v>
      </c>
      <c r="AC57" s="274">
        <v>0.79389312977099236</v>
      </c>
      <c r="AD57" s="274">
        <v>0.86821705426356588</v>
      </c>
      <c r="AE57" s="275"/>
      <c r="AF57" s="269"/>
      <c r="AG57" s="275"/>
      <c r="AH57" s="274"/>
      <c r="AI57" s="275"/>
      <c r="AJ57" s="274"/>
      <c r="AK57" s="275"/>
      <c r="AL57" s="269"/>
      <c r="AM57" s="275">
        <v>129</v>
      </c>
      <c r="AN57" s="274">
        <v>1</v>
      </c>
      <c r="AO57" s="271"/>
      <c r="AP57" s="269"/>
      <c r="AQ57" s="269"/>
      <c r="AR57" s="269"/>
      <c r="AS57" s="269"/>
    </row>
    <row r="58" spans="20:45" ht="17.100000000000001" customHeight="1">
      <c r="T58" s="181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</row>
    <row r="59" spans="20:45" ht="17.100000000000001" customHeight="1">
      <c r="T59" s="181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</row>
    <row r="60" spans="20:45" ht="17.100000000000001" customHeight="1">
      <c r="T60" s="181"/>
      <c r="U60" s="269"/>
      <c r="V60" s="269"/>
      <c r="W60" s="269"/>
      <c r="X60" s="269"/>
      <c r="Y60" s="269"/>
      <c r="Z60" s="269" t="s">
        <v>432</v>
      </c>
      <c r="AA60" s="269"/>
      <c r="AB60" s="269" t="s">
        <v>86</v>
      </c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71"/>
      <c r="AS60" s="269"/>
    </row>
    <row r="61" spans="20:45" ht="17.100000000000001" customHeight="1">
      <c r="T61" s="181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 t="s">
        <v>93</v>
      </c>
      <c r="AO61" s="269"/>
      <c r="AP61" s="269" t="s">
        <v>94</v>
      </c>
      <c r="AQ61" s="269"/>
      <c r="AR61" s="271"/>
      <c r="AS61" s="269"/>
    </row>
    <row r="62" spans="20:45" ht="17.100000000000001" customHeight="1">
      <c r="T62" s="181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 t="s">
        <v>453</v>
      </c>
      <c r="AO62" s="269" t="s">
        <v>452</v>
      </c>
      <c r="AP62" s="269" t="s">
        <v>453</v>
      </c>
      <c r="AQ62" s="269" t="s">
        <v>452</v>
      </c>
      <c r="AR62" s="271"/>
      <c r="AS62" s="269"/>
    </row>
    <row r="63" spans="20:45" ht="17.100000000000001" customHeight="1">
      <c r="T63" s="181"/>
      <c r="U63" s="269"/>
      <c r="V63" s="269"/>
      <c r="W63" s="269"/>
      <c r="X63" s="269"/>
      <c r="Y63" s="269"/>
      <c r="Z63" s="322" t="s">
        <v>433</v>
      </c>
      <c r="AA63" s="273" t="s">
        <v>6</v>
      </c>
      <c r="AB63" s="280">
        <f>SUM(AO63+AQ63)</f>
        <v>0.55000000000000004</v>
      </c>
      <c r="AC63" s="274"/>
      <c r="AD63" s="275"/>
      <c r="AE63" s="274"/>
      <c r="AF63" s="275"/>
      <c r="AG63" s="274"/>
      <c r="AH63" s="275"/>
      <c r="AI63" s="274"/>
      <c r="AJ63" s="275"/>
      <c r="AK63" s="274"/>
      <c r="AL63" s="275"/>
      <c r="AM63" s="274"/>
      <c r="AN63" s="275"/>
      <c r="AO63" s="274">
        <v>0.25</v>
      </c>
      <c r="AP63" s="275"/>
      <c r="AQ63" s="274">
        <v>0.3</v>
      </c>
      <c r="AR63" s="271"/>
      <c r="AS63" s="269"/>
    </row>
    <row r="64" spans="20:45" ht="17.100000000000001" customHeight="1">
      <c r="T64" s="181"/>
      <c r="U64" s="269"/>
      <c r="V64" s="269"/>
      <c r="W64" s="269"/>
      <c r="X64" s="269"/>
      <c r="Y64" s="269"/>
      <c r="Z64" s="322"/>
      <c r="AA64" s="273" t="s">
        <v>7</v>
      </c>
      <c r="AB64" s="280">
        <f t="shared" ref="AB64:AB66" si="0">SUM(AO64+AQ64)</f>
        <v>0.2</v>
      </c>
      <c r="AC64" s="274"/>
      <c r="AD64" s="275"/>
      <c r="AE64" s="274"/>
      <c r="AF64" s="275"/>
      <c r="AG64" s="274"/>
      <c r="AH64" s="275"/>
      <c r="AI64" s="274"/>
      <c r="AJ64" s="275"/>
      <c r="AK64" s="274"/>
      <c r="AL64" s="275"/>
      <c r="AM64" s="274"/>
      <c r="AN64" s="275"/>
      <c r="AO64" s="274">
        <v>0</v>
      </c>
      <c r="AP64" s="275"/>
      <c r="AQ64" s="274">
        <v>0.2</v>
      </c>
      <c r="AR64" s="271"/>
      <c r="AS64" s="269"/>
    </row>
    <row r="65" spans="20:45" ht="17.100000000000001" customHeight="1">
      <c r="T65" s="181"/>
      <c r="U65" s="269"/>
      <c r="V65" s="269"/>
      <c r="W65" s="269"/>
      <c r="X65" s="269"/>
      <c r="Y65" s="269"/>
      <c r="Z65" s="322"/>
      <c r="AA65" s="273" t="s">
        <v>8</v>
      </c>
      <c r="AB65" s="280">
        <f t="shared" si="0"/>
        <v>0.59090909090909094</v>
      </c>
      <c r="AC65" s="274"/>
      <c r="AD65" s="275"/>
      <c r="AE65" s="274"/>
      <c r="AF65" s="275"/>
      <c r="AG65" s="274"/>
      <c r="AH65" s="275"/>
      <c r="AI65" s="274"/>
      <c r="AJ65" s="275"/>
      <c r="AK65" s="274"/>
      <c r="AL65" s="275"/>
      <c r="AM65" s="274"/>
      <c r="AN65" s="275"/>
      <c r="AO65" s="274">
        <v>0.25</v>
      </c>
      <c r="AP65" s="275"/>
      <c r="AQ65" s="274">
        <v>0.34090909090909094</v>
      </c>
      <c r="AR65" s="271"/>
      <c r="AS65" s="269"/>
    </row>
    <row r="66" spans="20:45" ht="17.100000000000001" customHeight="1">
      <c r="T66" s="181"/>
      <c r="U66" s="269"/>
      <c r="V66" s="269"/>
      <c r="W66" s="269"/>
      <c r="X66" s="269"/>
      <c r="Y66" s="269"/>
      <c r="Z66" s="322"/>
      <c r="AA66" s="273" t="s">
        <v>9</v>
      </c>
      <c r="AB66" s="280">
        <f t="shared" si="0"/>
        <v>0.375</v>
      </c>
      <c r="AC66" s="274"/>
      <c r="AD66" s="275"/>
      <c r="AE66" s="274"/>
      <c r="AF66" s="275"/>
      <c r="AG66" s="274"/>
      <c r="AH66" s="275"/>
      <c r="AI66" s="274"/>
      <c r="AJ66" s="275"/>
      <c r="AK66" s="274"/>
      <c r="AL66" s="275"/>
      <c r="AM66" s="274"/>
      <c r="AN66" s="275"/>
      <c r="AO66" s="274">
        <v>0.25</v>
      </c>
      <c r="AP66" s="275"/>
      <c r="AQ66" s="274">
        <v>0.125</v>
      </c>
      <c r="AR66" s="271"/>
      <c r="AS66" s="269"/>
    </row>
    <row r="67" spans="20:45" ht="17.100000000000001" customHeight="1">
      <c r="T67" s="181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</row>
  </sheetData>
  <mergeCells count="12">
    <mergeCell ref="Z63:Z66"/>
    <mergeCell ref="A2:R2"/>
    <mergeCell ref="W7:AD7"/>
    <mergeCell ref="AH10:AH13"/>
    <mergeCell ref="W11:W15"/>
    <mergeCell ref="X18:AE18"/>
    <mergeCell ref="X22:X26"/>
    <mergeCell ref="Y28:AH28"/>
    <mergeCell ref="Y32:Y36"/>
    <mergeCell ref="Z42:Z46"/>
    <mergeCell ref="AA49:AN49"/>
    <mergeCell ref="AA53:AA5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9"/>
  <sheetViews>
    <sheetView showGridLines="0" workbookViewId="0">
      <selection sqref="A1:P1"/>
    </sheetView>
  </sheetViews>
  <sheetFormatPr defaultRowHeight="15"/>
  <cols>
    <col min="1" max="1" width="28.85546875" customWidth="1"/>
    <col min="2" max="2" width="9.7109375" customWidth="1"/>
    <col min="3" max="3" width="7" customWidth="1"/>
    <col min="4" max="6" width="9.7109375" customWidth="1"/>
    <col min="7" max="7" width="7" customWidth="1"/>
    <col min="8" max="8" width="9.7109375" customWidth="1"/>
    <col min="9" max="9" width="7" customWidth="1"/>
    <col min="10" max="12" width="9.7109375" customWidth="1"/>
    <col min="13" max="13" width="6" customWidth="1"/>
    <col min="14" max="14" width="9.7109375" customWidth="1"/>
    <col min="15" max="15" width="7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7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6" bestFit="1" customWidth="1"/>
    <col min="30" max="30" width="9.7109375" bestFit="1" customWidth="1"/>
    <col min="31" max="31" width="7" bestFit="1" customWidth="1"/>
    <col min="32" max="32" width="9.7109375" bestFit="1" customWidth="1"/>
    <col min="33" max="33" width="5" bestFit="1" customWidth="1"/>
    <col min="34" max="34" width="9.7109375" bestFit="1" customWidth="1"/>
    <col min="35" max="35" width="5" bestFit="1" customWidth="1"/>
    <col min="36" max="36" width="9.7109375" bestFit="1" customWidth="1"/>
    <col min="37" max="37" width="7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6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" ht="28.5">
      <c r="A1" s="334" t="s">
        <v>241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 ht="18">
      <c r="A2" s="1"/>
    </row>
    <row r="3" spans="1:16" ht="29.25" thickBot="1">
      <c r="A3" s="55" t="s">
        <v>269</v>
      </c>
      <c r="B3" s="55"/>
      <c r="C3" s="55"/>
      <c r="D3" s="55"/>
      <c r="E3" s="55"/>
    </row>
    <row r="5" spans="1:16" ht="32.25" thickBot="1">
      <c r="A5" s="56" t="s">
        <v>268</v>
      </c>
      <c r="B5" s="56"/>
      <c r="C5" s="56"/>
      <c r="D5" s="56"/>
    </row>
    <row r="7" spans="1:16" ht="18" customHeight="1" thickBot="1">
      <c r="A7" s="326" t="s">
        <v>0</v>
      </c>
      <c r="B7" s="326"/>
      <c r="C7" s="326"/>
      <c r="D7" s="326"/>
      <c r="E7" s="326"/>
    </row>
    <row r="8" spans="1:16" ht="15" customHeight="1" thickTop="1">
      <c r="A8" s="327"/>
      <c r="B8" s="330" t="s">
        <v>1</v>
      </c>
      <c r="C8" s="331"/>
      <c r="D8" s="331"/>
      <c r="E8" s="332"/>
      <c r="F8" s="335" t="s">
        <v>244</v>
      </c>
      <c r="G8" s="336"/>
    </row>
    <row r="9" spans="1:16" ht="15" customHeight="1">
      <c r="A9" s="328"/>
      <c r="B9" s="333" t="s">
        <v>2</v>
      </c>
      <c r="C9" s="324"/>
      <c r="D9" s="324" t="s">
        <v>3</v>
      </c>
      <c r="E9" s="325"/>
      <c r="F9" s="337"/>
      <c r="G9" s="338"/>
      <c r="H9" s="128"/>
      <c r="I9" s="128"/>
    </row>
    <row r="10" spans="1:16" ht="15" customHeight="1" thickBot="1">
      <c r="A10" s="329"/>
      <c r="B10" s="57" t="s">
        <v>4</v>
      </c>
      <c r="C10" s="58" t="s">
        <v>5</v>
      </c>
      <c r="D10" s="58" t="s">
        <v>4</v>
      </c>
      <c r="E10" s="59" t="s">
        <v>5</v>
      </c>
      <c r="F10" s="57" t="s">
        <v>4</v>
      </c>
      <c r="G10" s="63" t="s">
        <v>5</v>
      </c>
      <c r="H10" s="128"/>
      <c r="I10" s="128"/>
    </row>
    <row r="11" spans="1:16" ht="15.75" thickTop="1">
      <c r="A11" s="2" t="s">
        <v>6</v>
      </c>
      <c r="B11" s="5">
        <v>2</v>
      </c>
      <c r="C11" s="6">
        <v>9.5238095238095233E-2</v>
      </c>
      <c r="D11" s="7">
        <v>19</v>
      </c>
      <c r="E11" s="8">
        <v>0.90476190476190477</v>
      </c>
      <c r="F11" s="64">
        <v>37</v>
      </c>
      <c r="G11" s="65">
        <f>SUM(B11,D11)/F11</f>
        <v>0.56756756756756754</v>
      </c>
      <c r="H11" s="71">
        <f>SUM(B11,D11)</f>
        <v>21</v>
      </c>
      <c r="I11" s="152">
        <f>H11/$H$15</f>
        <v>0.16030534351145037</v>
      </c>
    </row>
    <row r="12" spans="1:16" ht="24">
      <c r="A12" s="3" t="s">
        <v>7</v>
      </c>
      <c r="B12" s="9">
        <v>2</v>
      </c>
      <c r="C12" s="10">
        <v>0.2</v>
      </c>
      <c r="D12" s="11">
        <v>8</v>
      </c>
      <c r="E12" s="12">
        <v>0.8</v>
      </c>
      <c r="F12" s="66">
        <v>18</v>
      </c>
      <c r="G12" s="67">
        <f t="shared" ref="G12:G15" si="0">SUM(B12,D12)/F12</f>
        <v>0.55555555555555558</v>
      </c>
      <c r="H12" s="71">
        <f t="shared" ref="H12:H14" si="1">SUM(B12,D12)</f>
        <v>10</v>
      </c>
      <c r="I12" s="152">
        <f t="shared" ref="I12:I14" si="2">H12/$H$15</f>
        <v>7.6335877862595422E-2</v>
      </c>
    </row>
    <row r="13" spans="1:16" ht="24">
      <c r="A13" s="3" t="s">
        <v>8</v>
      </c>
      <c r="B13" s="9">
        <v>14</v>
      </c>
      <c r="C13" s="10">
        <v>0.28571428571428575</v>
      </c>
      <c r="D13" s="11">
        <v>35</v>
      </c>
      <c r="E13" s="12">
        <v>0.7142857142857143</v>
      </c>
      <c r="F13" s="66">
        <v>79</v>
      </c>
      <c r="G13" s="67">
        <f t="shared" si="0"/>
        <v>0.620253164556962</v>
      </c>
      <c r="H13" s="71">
        <f t="shared" si="1"/>
        <v>49</v>
      </c>
      <c r="I13" s="152">
        <f t="shared" si="2"/>
        <v>0.37404580152671757</v>
      </c>
    </row>
    <row r="14" spans="1:16">
      <c r="A14" s="3" t="s">
        <v>9</v>
      </c>
      <c r="B14" s="9">
        <v>8</v>
      </c>
      <c r="C14" s="10">
        <v>0.15686274509803921</v>
      </c>
      <c r="D14" s="11">
        <v>43</v>
      </c>
      <c r="E14" s="12">
        <v>0.84313725490196079</v>
      </c>
      <c r="F14" s="66">
        <v>145</v>
      </c>
      <c r="G14" s="67">
        <f t="shared" si="0"/>
        <v>0.35172413793103446</v>
      </c>
      <c r="H14" s="71">
        <f t="shared" si="1"/>
        <v>51</v>
      </c>
      <c r="I14" s="152">
        <f t="shared" si="2"/>
        <v>0.38931297709923662</v>
      </c>
    </row>
    <row r="15" spans="1:16" ht="15" customHeight="1" thickBot="1">
      <c r="A15" s="4" t="s">
        <v>10</v>
      </c>
      <c r="B15" s="13">
        <v>26</v>
      </c>
      <c r="C15" s="14">
        <v>0.19847328244274809</v>
      </c>
      <c r="D15" s="15">
        <v>105</v>
      </c>
      <c r="E15" s="16">
        <v>0.80152671755725191</v>
      </c>
      <c r="F15" s="68">
        <f>SUM(F11:F14)</f>
        <v>279</v>
      </c>
      <c r="G15" s="69">
        <f t="shared" si="0"/>
        <v>0.46953405017921146</v>
      </c>
      <c r="H15" s="71">
        <f>SUM(H11:H14)</f>
        <v>131</v>
      </c>
      <c r="I15" s="128"/>
    </row>
    <row r="16" spans="1:16" ht="15.75" thickTop="1"/>
    <row r="18" spans="1:7" ht="18">
      <c r="A18" s="1"/>
    </row>
    <row r="20" spans="1:7" ht="18" customHeight="1">
      <c r="A20" s="326" t="s">
        <v>11</v>
      </c>
      <c r="B20" s="326"/>
      <c r="C20" s="326"/>
      <c r="D20" s="326"/>
      <c r="E20" s="326"/>
      <c r="F20" s="326"/>
      <c r="G20" s="326"/>
    </row>
    <row r="21" spans="1:7" ht="15" customHeight="1">
      <c r="A21" s="327"/>
      <c r="B21" s="330" t="s">
        <v>12</v>
      </c>
      <c r="C21" s="331"/>
      <c r="D21" s="331"/>
      <c r="E21" s="331"/>
      <c r="F21" s="331"/>
      <c r="G21" s="332"/>
    </row>
    <row r="22" spans="1:7" ht="36.75" customHeight="1">
      <c r="A22" s="328"/>
      <c r="B22" s="333" t="s">
        <v>13</v>
      </c>
      <c r="C22" s="324"/>
      <c r="D22" s="324" t="s">
        <v>14</v>
      </c>
      <c r="E22" s="324"/>
      <c r="F22" s="324" t="s">
        <v>15</v>
      </c>
      <c r="G22" s="325"/>
    </row>
    <row r="23" spans="1:7" ht="15" customHeight="1">
      <c r="A23" s="329"/>
      <c r="B23" s="57" t="s">
        <v>4</v>
      </c>
      <c r="C23" s="58" t="s">
        <v>5</v>
      </c>
      <c r="D23" s="58" t="s">
        <v>4</v>
      </c>
      <c r="E23" s="58" t="s">
        <v>5</v>
      </c>
      <c r="F23" s="58" t="s">
        <v>4</v>
      </c>
      <c r="G23" s="59" t="s">
        <v>5</v>
      </c>
    </row>
    <row r="24" spans="1:7">
      <c r="A24" s="2" t="s">
        <v>6</v>
      </c>
      <c r="B24" s="5">
        <v>20</v>
      </c>
      <c r="C24" s="6">
        <v>0.95238095238095244</v>
      </c>
      <c r="D24" s="7">
        <v>1</v>
      </c>
      <c r="E24" s="6">
        <v>4.7619047619047616E-2</v>
      </c>
      <c r="F24" s="7">
        <v>0</v>
      </c>
      <c r="G24" s="8">
        <v>0</v>
      </c>
    </row>
    <row r="25" spans="1:7" ht="24">
      <c r="A25" s="3" t="s">
        <v>7</v>
      </c>
      <c r="B25" s="9">
        <v>9</v>
      </c>
      <c r="C25" s="10">
        <v>0.9</v>
      </c>
      <c r="D25" s="11">
        <v>1</v>
      </c>
      <c r="E25" s="10">
        <v>0.1</v>
      </c>
      <c r="F25" s="11">
        <v>0</v>
      </c>
      <c r="G25" s="12">
        <v>0</v>
      </c>
    </row>
    <row r="26" spans="1:7" ht="24">
      <c r="A26" s="3" t="s">
        <v>8</v>
      </c>
      <c r="B26" s="9">
        <v>46</v>
      </c>
      <c r="C26" s="10">
        <v>0.93877551020408168</v>
      </c>
      <c r="D26" s="11">
        <v>2</v>
      </c>
      <c r="E26" s="10">
        <v>4.0816326530612249E-2</v>
      </c>
      <c r="F26" s="11">
        <v>1</v>
      </c>
      <c r="G26" s="12">
        <v>2.0408163265306124E-2</v>
      </c>
    </row>
    <row r="27" spans="1:7">
      <c r="A27" s="3" t="s">
        <v>9</v>
      </c>
      <c r="B27" s="9">
        <v>46</v>
      </c>
      <c r="C27" s="10">
        <v>0.90196078431372551</v>
      </c>
      <c r="D27" s="11">
        <v>5</v>
      </c>
      <c r="E27" s="10">
        <v>9.8039215686274522E-2</v>
      </c>
      <c r="F27" s="11">
        <v>0</v>
      </c>
      <c r="G27" s="12">
        <v>0</v>
      </c>
    </row>
    <row r="28" spans="1:7" ht="15" customHeight="1">
      <c r="A28" s="4" t="s">
        <v>10</v>
      </c>
      <c r="B28" s="13">
        <v>121</v>
      </c>
      <c r="C28" s="14">
        <v>0.92366412213740456</v>
      </c>
      <c r="D28" s="15">
        <v>9</v>
      </c>
      <c r="E28" s="14">
        <v>6.8702290076335881E-2</v>
      </c>
      <c r="F28" s="15">
        <v>1</v>
      </c>
      <c r="G28" s="17">
        <v>7.6335877862595426E-3</v>
      </c>
    </row>
    <row r="31" spans="1:7" ht="18">
      <c r="A31" s="1"/>
    </row>
    <row r="33" spans="1:17" ht="18" customHeight="1">
      <c r="A33" s="326" t="s">
        <v>16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</row>
    <row r="34" spans="1:17" ht="15" customHeight="1">
      <c r="A34" s="327"/>
      <c r="B34" s="330" t="s">
        <v>17</v>
      </c>
      <c r="C34" s="331"/>
      <c r="D34" s="331"/>
      <c r="E34" s="331"/>
      <c r="F34" s="331"/>
      <c r="G34" s="331"/>
      <c r="H34" s="331"/>
      <c r="I34" s="331"/>
      <c r="J34" s="331"/>
      <c r="K34" s="332"/>
    </row>
    <row r="35" spans="1:17" ht="57.75" customHeight="1">
      <c r="A35" s="328"/>
      <c r="B35" s="333" t="s">
        <v>18</v>
      </c>
      <c r="C35" s="324"/>
      <c r="D35" s="324" t="s">
        <v>19</v>
      </c>
      <c r="E35" s="324"/>
      <c r="F35" s="324" t="s">
        <v>20</v>
      </c>
      <c r="G35" s="324"/>
      <c r="H35" s="324" t="s">
        <v>21</v>
      </c>
      <c r="I35" s="324"/>
      <c r="J35" s="324" t="s">
        <v>22</v>
      </c>
      <c r="K35" s="325"/>
    </row>
    <row r="36" spans="1:17" ht="15" customHeight="1">
      <c r="A36" s="329"/>
      <c r="B36" s="57" t="s">
        <v>4</v>
      </c>
      <c r="C36" s="58" t="s">
        <v>5</v>
      </c>
      <c r="D36" s="58" t="s">
        <v>4</v>
      </c>
      <c r="E36" s="58" t="s">
        <v>5</v>
      </c>
      <c r="F36" s="58" t="s">
        <v>4</v>
      </c>
      <c r="G36" s="58" t="s">
        <v>5</v>
      </c>
      <c r="H36" s="58" t="s">
        <v>4</v>
      </c>
      <c r="I36" s="58" t="s">
        <v>5</v>
      </c>
      <c r="J36" s="58" t="s">
        <v>4</v>
      </c>
      <c r="K36" s="59" t="s">
        <v>5</v>
      </c>
    </row>
    <row r="37" spans="1:17">
      <c r="A37" s="2" t="s">
        <v>6</v>
      </c>
      <c r="B37" s="5">
        <v>13</v>
      </c>
      <c r="C37" s="6">
        <v>0.61904761904761907</v>
      </c>
      <c r="D37" s="7">
        <v>3</v>
      </c>
      <c r="E37" s="6">
        <v>0.14285714285714288</v>
      </c>
      <c r="F37" s="7">
        <v>2</v>
      </c>
      <c r="G37" s="6">
        <v>9.5238095238095233E-2</v>
      </c>
      <c r="H37" s="7">
        <v>3</v>
      </c>
      <c r="I37" s="6">
        <v>0.14285714285714288</v>
      </c>
      <c r="J37" s="7">
        <v>0</v>
      </c>
      <c r="K37" s="8">
        <v>0</v>
      </c>
    </row>
    <row r="38" spans="1:17" ht="24">
      <c r="A38" s="3" t="s">
        <v>7</v>
      </c>
      <c r="B38" s="9">
        <v>1</v>
      </c>
      <c r="C38" s="10">
        <v>0.1</v>
      </c>
      <c r="D38" s="11">
        <v>7</v>
      </c>
      <c r="E38" s="10">
        <v>0.7</v>
      </c>
      <c r="F38" s="11">
        <v>0</v>
      </c>
      <c r="G38" s="10">
        <v>0</v>
      </c>
      <c r="H38" s="11">
        <v>2</v>
      </c>
      <c r="I38" s="10">
        <v>0.2</v>
      </c>
      <c r="J38" s="11">
        <v>0</v>
      </c>
      <c r="K38" s="12">
        <v>0</v>
      </c>
    </row>
    <row r="39" spans="1:17" ht="24">
      <c r="A39" s="3" t="s">
        <v>8</v>
      </c>
      <c r="B39" s="9">
        <v>5</v>
      </c>
      <c r="C39" s="10">
        <v>0.10416666666666666</v>
      </c>
      <c r="D39" s="11">
        <v>6</v>
      </c>
      <c r="E39" s="10">
        <v>0.125</v>
      </c>
      <c r="F39" s="11">
        <v>3</v>
      </c>
      <c r="G39" s="10">
        <v>6.25E-2</v>
      </c>
      <c r="H39" s="11">
        <v>25</v>
      </c>
      <c r="I39" s="10">
        <v>0.52083333333333337</v>
      </c>
      <c r="J39" s="11">
        <v>9</v>
      </c>
      <c r="K39" s="12">
        <v>0.1875</v>
      </c>
    </row>
    <row r="40" spans="1:17">
      <c r="A40" s="3" t="s">
        <v>9</v>
      </c>
      <c r="B40" s="9">
        <v>16</v>
      </c>
      <c r="C40" s="10">
        <v>0.31372549019607843</v>
      </c>
      <c r="D40" s="11">
        <v>18</v>
      </c>
      <c r="E40" s="10">
        <v>0.35294117647058826</v>
      </c>
      <c r="F40" s="11">
        <v>4</v>
      </c>
      <c r="G40" s="10">
        <v>7.8431372549019607E-2</v>
      </c>
      <c r="H40" s="11">
        <v>12</v>
      </c>
      <c r="I40" s="10">
        <v>0.23529411764705885</v>
      </c>
      <c r="J40" s="11">
        <v>1</v>
      </c>
      <c r="K40" s="12">
        <v>1.9607843137254902E-2</v>
      </c>
    </row>
    <row r="41" spans="1:17" ht="15" customHeight="1">
      <c r="A41" s="4" t="s">
        <v>10</v>
      </c>
      <c r="B41" s="13">
        <v>35</v>
      </c>
      <c r="C41" s="14">
        <v>0.26923076923076922</v>
      </c>
      <c r="D41" s="15">
        <v>34</v>
      </c>
      <c r="E41" s="14">
        <v>0.26153846153846155</v>
      </c>
      <c r="F41" s="15">
        <v>9</v>
      </c>
      <c r="G41" s="14">
        <v>6.9230769230769235E-2</v>
      </c>
      <c r="H41" s="15">
        <v>42</v>
      </c>
      <c r="I41" s="14">
        <v>0.32307692307692304</v>
      </c>
      <c r="J41" s="15">
        <v>10</v>
      </c>
      <c r="K41" s="16">
        <v>7.6923076923076927E-2</v>
      </c>
    </row>
    <row r="42" spans="1:17" ht="15.75" thickTop="1"/>
    <row r="43" spans="1:17" ht="32.25" thickBot="1">
      <c r="A43" s="56" t="s">
        <v>270</v>
      </c>
      <c r="B43" s="56"/>
      <c r="C43" s="56"/>
      <c r="D43" s="56"/>
    </row>
    <row r="44" spans="1:17" ht="15" customHeight="1">
      <c r="A44" s="428" t="s">
        <v>522</v>
      </c>
    </row>
    <row r="45" spans="1:17" ht="23.25">
      <c r="A45" s="60" t="s">
        <v>271</v>
      </c>
    </row>
    <row r="47" spans="1:17" ht="18" customHeight="1">
      <c r="A47" s="326" t="s">
        <v>23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</row>
    <row r="48" spans="1:17" ht="15" customHeight="1">
      <c r="A48" s="327"/>
      <c r="B48" s="330" t="s">
        <v>24</v>
      </c>
      <c r="C48" s="331"/>
      <c r="D48" s="331"/>
      <c r="E48" s="331"/>
      <c r="F48" s="331" t="s">
        <v>25</v>
      </c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2"/>
    </row>
    <row r="49" spans="1:25" ht="27.95" customHeight="1">
      <c r="A49" s="328"/>
      <c r="B49" s="333" t="s">
        <v>26</v>
      </c>
      <c r="C49" s="324"/>
      <c r="D49" s="324" t="s">
        <v>27</v>
      </c>
      <c r="E49" s="324"/>
      <c r="F49" s="324" t="s">
        <v>28</v>
      </c>
      <c r="G49" s="324"/>
      <c r="H49" s="324" t="s">
        <v>29</v>
      </c>
      <c r="I49" s="324"/>
      <c r="J49" s="324" t="s">
        <v>30</v>
      </c>
      <c r="K49" s="324"/>
      <c r="L49" s="324" t="s">
        <v>31</v>
      </c>
      <c r="M49" s="324"/>
      <c r="N49" s="324" t="s">
        <v>32</v>
      </c>
      <c r="O49" s="324"/>
      <c r="P49" s="324" t="s">
        <v>33</v>
      </c>
      <c r="Q49" s="325"/>
    </row>
    <row r="50" spans="1:25" ht="15" customHeight="1">
      <c r="A50" s="329"/>
      <c r="B50" s="57" t="s">
        <v>4</v>
      </c>
      <c r="C50" s="58" t="s">
        <v>5</v>
      </c>
      <c r="D50" s="58" t="s">
        <v>4</v>
      </c>
      <c r="E50" s="58" t="s">
        <v>5</v>
      </c>
      <c r="F50" s="58" t="s">
        <v>4</v>
      </c>
      <c r="G50" s="58" t="s">
        <v>5</v>
      </c>
      <c r="H50" s="58" t="s">
        <v>4</v>
      </c>
      <c r="I50" s="58" t="s">
        <v>5</v>
      </c>
      <c r="J50" s="58" t="s">
        <v>4</v>
      </c>
      <c r="K50" s="58" t="s">
        <v>5</v>
      </c>
      <c r="L50" s="58" t="s">
        <v>4</v>
      </c>
      <c r="M50" s="58" t="s">
        <v>5</v>
      </c>
      <c r="N50" s="58" t="s">
        <v>4</v>
      </c>
      <c r="O50" s="58" t="s">
        <v>5</v>
      </c>
      <c r="P50" s="58" t="s">
        <v>4</v>
      </c>
      <c r="Q50" s="59" t="s">
        <v>5</v>
      </c>
    </row>
    <row r="51" spans="1:25">
      <c r="A51" s="2" t="s">
        <v>6</v>
      </c>
      <c r="B51" s="5">
        <v>10</v>
      </c>
      <c r="C51" s="6">
        <v>0.47619047619047622</v>
      </c>
      <c r="D51" s="7">
        <v>11</v>
      </c>
      <c r="E51" s="6">
        <v>0.52380952380952384</v>
      </c>
      <c r="F51" s="7">
        <v>9</v>
      </c>
      <c r="G51" s="6">
        <v>0.42857142857142855</v>
      </c>
      <c r="H51" s="7">
        <v>4</v>
      </c>
      <c r="I51" s="6">
        <v>0.19047619047619047</v>
      </c>
      <c r="J51" s="7">
        <v>4</v>
      </c>
      <c r="K51" s="6">
        <v>0.19047619047619047</v>
      </c>
      <c r="L51" s="7">
        <v>2</v>
      </c>
      <c r="M51" s="6">
        <v>9.5238095238095233E-2</v>
      </c>
      <c r="N51" s="7">
        <v>2</v>
      </c>
      <c r="O51" s="6">
        <v>9.5238095238095233E-2</v>
      </c>
      <c r="P51" s="7">
        <v>0</v>
      </c>
      <c r="Q51" s="8">
        <v>0</v>
      </c>
    </row>
    <row r="52" spans="1:25" ht="24">
      <c r="A52" s="3" t="s">
        <v>7</v>
      </c>
      <c r="B52" s="9">
        <v>8</v>
      </c>
      <c r="C52" s="10">
        <v>0.8</v>
      </c>
      <c r="D52" s="11">
        <v>2</v>
      </c>
      <c r="E52" s="10">
        <v>0.2</v>
      </c>
      <c r="F52" s="11">
        <v>5</v>
      </c>
      <c r="G52" s="10">
        <v>0.5</v>
      </c>
      <c r="H52" s="11">
        <v>3</v>
      </c>
      <c r="I52" s="10">
        <v>0.3</v>
      </c>
      <c r="J52" s="11">
        <v>0</v>
      </c>
      <c r="K52" s="10">
        <v>0</v>
      </c>
      <c r="L52" s="11">
        <v>1</v>
      </c>
      <c r="M52" s="10">
        <v>0.1</v>
      </c>
      <c r="N52" s="11">
        <v>0</v>
      </c>
      <c r="O52" s="10">
        <v>0</v>
      </c>
      <c r="P52" s="11">
        <v>1</v>
      </c>
      <c r="Q52" s="12">
        <v>0.1</v>
      </c>
    </row>
    <row r="53" spans="1:25" ht="24">
      <c r="A53" s="3" t="s">
        <v>8</v>
      </c>
      <c r="B53" s="9">
        <v>37</v>
      </c>
      <c r="C53" s="10">
        <v>0.77083333333333326</v>
      </c>
      <c r="D53" s="11">
        <v>11</v>
      </c>
      <c r="E53" s="10">
        <v>0.22916666666666669</v>
      </c>
      <c r="F53" s="11">
        <v>42</v>
      </c>
      <c r="G53" s="10">
        <v>0.875</v>
      </c>
      <c r="H53" s="11">
        <v>1</v>
      </c>
      <c r="I53" s="10">
        <v>2.0833333333333336E-2</v>
      </c>
      <c r="J53" s="11">
        <v>3</v>
      </c>
      <c r="K53" s="10">
        <v>6.25E-2</v>
      </c>
      <c r="L53" s="11">
        <v>0</v>
      </c>
      <c r="M53" s="10">
        <v>0</v>
      </c>
      <c r="N53" s="11">
        <v>1</v>
      </c>
      <c r="O53" s="10">
        <v>2.0833333333333336E-2</v>
      </c>
      <c r="P53" s="11">
        <v>1</v>
      </c>
      <c r="Q53" s="12">
        <v>2.0833333333333336E-2</v>
      </c>
    </row>
    <row r="54" spans="1:25">
      <c r="A54" s="3" t="s">
        <v>9</v>
      </c>
      <c r="B54" s="9">
        <v>37</v>
      </c>
      <c r="C54" s="10">
        <v>0.72549019607843135</v>
      </c>
      <c r="D54" s="11">
        <v>14</v>
      </c>
      <c r="E54" s="10">
        <v>0.2745098039215686</v>
      </c>
      <c r="F54" s="11">
        <v>37</v>
      </c>
      <c r="G54" s="10">
        <v>0.72549019607843135</v>
      </c>
      <c r="H54" s="11">
        <v>3</v>
      </c>
      <c r="I54" s="10">
        <v>5.8823529411764712E-2</v>
      </c>
      <c r="J54" s="11">
        <v>4</v>
      </c>
      <c r="K54" s="10">
        <v>7.8431372549019607E-2</v>
      </c>
      <c r="L54" s="11">
        <v>4</v>
      </c>
      <c r="M54" s="10">
        <v>7.8431372549019607E-2</v>
      </c>
      <c r="N54" s="11">
        <v>1</v>
      </c>
      <c r="O54" s="10">
        <v>1.9607843137254902E-2</v>
      </c>
      <c r="P54" s="11">
        <v>2</v>
      </c>
      <c r="Q54" s="12">
        <v>3.9215686274509803E-2</v>
      </c>
    </row>
    <row r="55" spans="1:25" ht="15" customHeight="1">
      <c r="A55" s="4" t="s">
        <v>10</v>
      </c>
      <c r="B55" s="13">
        <v>92</v>
      </c>
      <c r="C55" s="14">
        <v>0.70769230769230773</v>
      </c>
      <c r="D55" s="15">
        <v>38</v>
      </c>
      <c r="E55" s="14">
        <v>0.29230769230769232</v>
      </c>
      <c r="F55" s="15">
        <v>93</v>
      </c>
      <c r="G55" s="14">
        <v>0.71538461538461529</v>
      </c>
      <c r="H55" s="15">
        <v>11</v>
      </c>
      <c r="I55" s="14">
        <v>8.461538461538462E-2</v>
      </c>
      <c r="J55" s="15">
        <v>11</v>
      </c>
      <c r="K55" s="14">
        <v>8.461538461538462E-2</v>
      </c>
      <c r="L55" s="15">
        <v>7</v>
      </c>
      <c r="M55" s="14">
        <v>5.3846153846153849E-2</v>
      </c>
      <c r="N55" s="15">
        <v>4</v>
      </c>
      <c r="O55" s="14">
        <v>3.0769230769230771E-2</v>
      </c>
      <c r="P55" s="15">
        <v>4</v>
      </c>
      <c r="Q55" s="16">
        <v>3.0769230769230771E-2</v>
      </c>
    </row>
    <row r="58" spans="1:25" ht="18">
      <c r="A58" s="1"/>
    </row>
    <row r="60" spans="1:25" ht="18" customHeight="1">
      <c r="A60" s="326" t="s">
        <v>523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</row>
    <row r="61" spans="1:25" ht="15" customHeight="1">
      <c r="A61" s="327"/>
      <c r="B61" s="330" t="s">
        <v>35</v>
      </c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2"/>
    </row>
    <row r="62" spans="1:25" ht="57" customHeight="1">
      <c r="A62" s="328"/>
      <c r="B62" s="333" t="s">
        <v>36</v>
      </c>
      <c r="C62" s="324"/>
      <c r="D62" s="324" t="s">
        <v>37</v>
      </c>
      <c r="E62" s="324"/>
      <c r="F62" s="324" t="s">
        <v>38</v>
      </c>
      <c r="G62" s="324"/>
      <c r="H62" s="324" t="s">
        <v>39</v>
      </c>
      <c r="I62" s="324"/>
      <c r="J62" s="324" t="s">
        <v>40</v>
      </c>
      <c r="K62" s="324"/>
      <c r="L62" s="324" t="s">
        <v>41</v>
      </c>
      <c r="M62" s="324"/>
      <c r="N62" s="324" t="s">
        <v>42</v>
      </c>
      <c r="O62" s="324"/>
      <c r="P62" s="324" t="s">
        <v>43</v>
      </c>
      <c r="Q62" s="324"/>
      <c r="R62" s="324" t="s">
        <v>44</v>
      </c>
      <c r="S62" s="324"/>
      <c r="T62" s="324" t="s">
        <v>45</v>
      </c>
      <c r="U62" s="324"/>
      <c r="V62" s="324" t="s">
        <v>46</v>
      </c>
      <c r="W62" s="324"/>
      <c r="X62" s="324" t="s">
        <v>47</v>
      </c>
      <c r="Y62" s="325"/>
    </row>
    <row r="63" spans="1:25" ht="15" customHeight="1">
      <c r="A63" s="329"/>
      <c r="B63" s="57" t="s">
        <v>4</v>
      </c>
      <c r="C63" s="58" t="s">
        <v>5</v>
      </c>
      <c r="D63" s="58" t="s">
        <v>4</v>
      </c>
      <c r="E63" s="58" t="s">
        <v>5</v>
      </c>
      <c r="F63" s="58" t="s">
        <v>4</v>
      </c>
      <c r="G63" s="58" t="s">
        <v>5</v>
      </c>
      <c r="H63" s="58" t="s">
        <v>4</v>
      </c>
      <c r="I63" s="58" t="s">
        <v>5</v>
      </c>
      <c r="J63" s="58" t="s">
        <v>4</v>
      </c>
      <c r="K63" s="58" t="s">
        <v>5</v>
      </c>
      <c r="L63" s="58" t="s">
        <v>4</v>
      </c>
      <c r="M63" s="58" t="s">
        <v>5</v>
      </c>
      <c r="N63" s="58" t="s">
        <v>4</v>
      </c>
      <c r="O63" s="58" t="s">
        <v>5</v>
      </c>
      <c r="P63" s="58" t="s">
        <v>4</v>
      </c>
      <c r="Q63" s="58" t="s">
        <v>5</v>
      </c>
      <c r="R63" s="58" t="s">
        <v>4</v>
      </c>
      <c r="S63" s="58" t="s">
        <v>5</v>
      </c>
      <c r="T63" s="58" t="s">
        <v>4</v>
      </c>
      <c r="U63" s="58" t="s">
        <v>5</v>
      </c>
      <c r="V63" s="58" t="s">
        <v>4</v>
      </c>
      <c r="W63" s="58" t="s">
        <v>5</v>
      </c>
      <c r="X63" s="58" t="s">
        <v>4</v>
      </c>
      <c r="Y63" s="59" t="s">
        <v>5</v>
      </c>
    </row>
    <row r="64" spans="1:25">
      <c r="A64" s="2" t="s">
        <v>6</v>
      </c>
      <c r="B64" s="5">
        <v>5</v>
      </c>
      <c r="C64" s="6">
        <v>0.23809523809523811</v>
      </c>
      <c r="D64" s="7">
        <v>0</v>
      </c>
      <c r="E64" s="6">
        <v>0</v>
      </c>
      <c r="F64" s="7">
        <v>1</v>
      </c>
      <c r="G64" s="6">
        <v>4.7619047619047616E-2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  <c r="N64" s="7">
        <v>6</v>
      </c>
      <c r="O64" s="6">
        <v>0.28571428571428575</v>
      </c>
      <c r="P64" s="7">
        <v>1</v>
      </c>
      <c r="Q64" s="6">
        <v>4.7619047619047616E-2</v>
      </c>
      <c r="R64" s="7">
        <v>0</v>
      </c>
      <c r="S64" s="6">
        <v>0</v>
      </c>
      <c r="T64" s="7">
        <v>0</v>
      </c>
      <c r="U64" s="6">
        <v>0</v>
      </c>
      <c r="V64" s="7">
        <v>7</v>
      </c>
      <c r="W64" s="6">
        <v>0.33333333333333337</v>
      </c>
      <c r="X64" s="7">
        <v>1</v>
      </c>
      <c r="Y64" s="8">
        <v>4.7619047619047616E-2</v>
      </c>
    </row>
    <row r="65" spans="1:35" ht="24">
      <c r="A65" s="3" t="s">
        <v>7</v>
      </c>
      <c r="B65" s="9">
        <v>4</v>
      </c>
      <c r="C65" s="10">
        <v>0.4</v>
      </c>
      <c r="D65" s="11">
        <v>0</v>
      </c>
      <c r="E65" s="10">
        <v>0</v>
      </c>
      <c r="F65" s="11">
        <v>1</v>
      </c>
      <c r="G65" s="10">
        <v>0.1</v>
      </c>
      <c r="H65" s="11">
        <v>0</v>
      </c>
      <c r="I65" s="10">
        <v>0</v>
      </c>
      <c r="J65" s="11">
        <v>0</v>
      </c>
      <c r="K65" s="10">
        <v>0</v>
      </c>
      <c r="L65" s="11">
        <v>0</v>
      </c>
      <c r="M65" s="10">
        <v>0</v>
      </c>
      <c r="N65" s="11">
        <v>1</v>
      </c>
      <c r="O65" s="10">
        <v>0.1</v>
      </c>
      <c r="P65" s="11">
        <v>1</v>
      </c>
      <c r="Q65" s="10">
        <v>0.1</v>
      </c>
      <c r="R65" s="11">
        <v>1</v>
      </c>
      <c r="S65" s="10">
        <v>0.1</v>
      </c>
      <c r="T65" s="11">
        <v>0</v>
      </c>
      <c r="U65" s="10">
        <v>0</v>
      </c>
      <c r="V65" s="11">
        <v>1</v>
      </c>
      <c r="W65" s="10">
        <v>0.1</v>
      </c>
      <c r="X65" s="11">
        <v>1</v>
      </c>
      <c r="Y65" s="12">
        <v>0.1</v>
      </c>
    </row>
    <row r="66" spans="1:35" ht="24">
      <c r="A66" s="3" t="s">
        <v>8</v>
      </c>
      <c r="B66" s="9">
        <v>21</v>
      </c>
      <c r="C66" s="10">
        <v>0.4375</v>
      </c>
      <c r="D66" s="11">
        <v>0</v>
      </c>
      <c r="E66" s="10">
        <v>0</v>
      </c>
      <c r="F66" s="11">
        <v>0</v>
      </c>
      <c r="G66" s="10">
        <v>0</v>
      </c>
      <c r="H66" s="11">
        <v>0</v>
      </c>
      <c r="I66" s="10">
        <v>0</v>
      </c>
      <c r="J66" s="11">
        <v>2</v>
      </c>
      <c r="K66" s="10">
        <v>4.1666666666666671E-2</v>
      </c>
      <c r="L66" s="11">
        <v>0</v>
      </c>
      <c r="M66" s="10">
        <v>0</v>
      </c>
      <c r="N66" s="11">
        <v>3</v>
      </c>
      <c r="O66" s="10">
        <v>6.25E-2</v>
      </c>
      <c r="P66" s="11">
        <v>4</v>
      </c>
      <c r="Q66" s="10">
        <v>8.3333333333333343E-2</v>
      </c>
      <c r="R66" s="11">
        <v>6</v>
      </c>
      <c r="S66" s="10">
        <v>0.125</v>
      </c>
      <c r="T66" s="11">
        <v>0</v>
      </c>
      <c r="U66" s="10">
        <v>0</v>
      </c>
      <c r="V66" s="11">
        <v>11</v>
      </c>
      <c r="W66" s="10">
        <v>0.22916666666666669</v>
      </c>
      <c r="X66" s="11">
        <v>1</v>
      </c>
      <c r="Y66" s="12">
        <v>2.0833333333333336E-2</v>
      </c>
    </row>
    <row r="67" spans="1:35">
      <c r="A67" s="3" t="s">
        <v>9</v>
      </c>
      <c r="B67" s="9">
        <v>19</v>
      </c>
      <c r="C67" s="10">
        <v>0.37254901960784315</v>
      </c>
      <c r="D67" s="11">
        <v>0</v>
      </c>
      <c r="E67" s="10">
        <v>0</v>
      </c>
      <c r="F67" s="11">
        <v>0</v>
      </c>
      <c r="G67" s="10">
        <v>0</v>
      </c>
      <c r="H67" s="11">
        <v>0</v>
      </c>
      <c r="I67" s="10">
        <v>0</v>
      </c>
      <c r="J67" s="11">
        <v>1</v>
      </c>
      <c r="K67" s="10">
        <v>1.9607843137254902E-2</v>
      </c>
      <c r="L67" s="11">
        <v>2</v>
      </c>
      <c r="M67" s="10">
        <v>3.9215686274509803E-2</v>
      </c>
      <c r="N67" s="11">
        <v>5</v>
      </c>
      <c r="O67" s="10">
        <v>9.8039215686274522E-2</v>
      </c>
      <c r="P67" s="11">
        <v>12</v>
      </c>
      <c r="Q67" s="10">
        <v>0.23529411764705885</v>
      </c>
      <c r="R67" s="11">
        <v>1</v>
      </c>
      <c r="S67" s="10">
        <v>1.9607843137254902E-2</v>
      </c>
      <c r="T67" s="11">
        <v>0</v>
      </c>
      <c r="U67" s="10">
        <v>0</v>
      </c>
      <c r="V67" s="11">
        <v>8</v>
      </c>
      <c r="W67" s="10">
        <v>0.15686274509803921</v>
      </c>
      <c r="X67" s="11">
        <v>3</v>
      </c>
      <c r="Y67" s="12">
        <v>5.8823529411764712E-2</v>
      </c>
    </row>
    <row r="68" spans="1:35" ht="15" customHeight="1">
      <c r="A68" s="4" t="s">
        <v>10</v>
      </c>
      <c r="B68" s="13">
        <v>49</v>
      </c>
      <c r="C68" s="14">
        <v>0.37692307692307692</v>
      </c>
      <c r="D68" s="15">
        <v>0</v>
      </c>
      <c r="E68" s="14">
        <v>0</v>
      </c>
      <c r="F68" s="15">
        <v>2</v>
      </c>
      <c r="G68" s="14">
        <v>1.5384615384615385E-2</v>
      </c>
      <c r="H68" s="15">
        <v>0</v>
      </c>
      <c r="I68" s="14">
        <v>0</v>
      </c>
      <c r="J68" s="15">
        <v>3</v>
      </c>
      <c r="K68" s="14">
        <v>2.3076923076923075E-2</v>
      </c>
      <c r="L68" s="15">
        <v>2</v>
      </c>
      <c r="M68" s="14">
        <v>1.5384615384615385E-2</v>
      </c>
      <c r="N68" s="15">
        <v>15</v>
      </c>
      <c r="O68" s="14">
        <v>0.11538461538461538</v>
      </c>
      <c r="P68" s="15">
        <v>18</v>
      </c>
      <c r="Q68" s="14">
        <v>0.13846153846153847</v>
      </c>
      <c r="R68" s="15">
        <v>8</v>
      </c>
      <c r="S68" s="14">
        <v>6.1538461538461542E-2</v>
      </c>
      <c r="T68" s="15">
        <v>0</v>
      </c>
      <c r="U68" s="14">
        <v>0</v>
      </c>
      <c r="V68" s="15">
        <v>27</v>
      </c>
      <c r="W68" s="14">
        <v>0.2076923076923077</v>
      </c>
      <c r="X68" s="15">
        <v>6</v>
      </c>
      <c r="Y68" s="16">
        <v>4.6153846153846149E-2</v>
      </c>
    </row>
    <row r="71" spans="1:35" ht="23.25">
      <c r="A71" s="60" t="s">
        <v>272</v>
      </c>
    </row>
    <row r="73" spans="1:35" ht="18" customHeight="1" thickBot="1">
      <c r="A73" s="339" t="s">
        <v>48</v>
      </c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35" ht="15" customHeight="1" thickTop="1">
      <c r="A74" s="327"/>
      <c r="B74" s="341" t="s">
        <v>287</v>
      </c>
      <c r="C74" s="342"/>
      <c r="D74" s="342"/>
      <c r="E74" s="342"/>
      <c r="F74" s="342"/>
      <c r="G74" s="342"/>
      <c r="H74" s="342"/>
      <c r="I74" s="342"/>
      <c r="J74" s="342"/>
      <c r="K74" s="343"/>
    </row>
    <row r="75" spans="1:35" ht="15" customHeight="1">
      <c r="A75" s="328"/>
      <c r="B75" s="340" t="s">
        <v>286</v>
      </c>
      <c r="C75" s="324"/>
      <c r="D75" s="340" t="s">
        <v>285</v>
      </c>
      <c r="E75" s="324"/>
      <c r="F75" s="340" t="s">
        <v>284</v>
      </c>
      <c r="G75" s="324"/>
      <c r="H75" s="340" t="s">
        <v>283</v>
      </c>
      <c r="I75" s="324"/>
      <c r="J75" s="340" t="s">
        <v>282</v>
      </c>
      <c r="K75" s="325"/>
    </row>
    <row r="76" spans="1:35" ht="15" customHeight="1" thickBot="1">
      <c r="A76" s="329"/>
      <c r="B76" s="58" t="s">
        <v>4</v>
      </c>
      <c r="C76" s="58" t="s">
        <v>5</v>
      </c>
      <c r="D76" s="58" t="s">
        <v>4</v>
      </c>
      <c r="E76" s="58" t="s">
        <v>5</v>
      </c>
      <c r="F76" s="58" t="s">
        <v>4</v>
      </c>
      <c r="G76" s="58" t="s">
        <v>5</v>
      </c>
      <c r="H76" s="58" t="s">
        <v>4</v>
      </c>
      <c r="I76" s="58" t="s">
        <v>5</v>
      </c>
      <c r="J76" s="58" t="s">
        <v>4</v>
      </c>
      <c r="K76" s="59" t="s">
        <v>5</v>
      </c>
    </row>
    <row r="77" spans="1:35" ht="15.75" customHeight="1" thickTop="1">
      <c r="A77" s="2" t="s">
        <v>6</v>
      </c>
      <c r="B77" s="7">
        <v>9</v>
      </c>
      <c r="C77" s="6">
        <v>0.42899999999999999</v>
      </c>
      <c r="D77" s="7">
        <v>7</v>
      </c>
      <c r="E77" s="6">
        <v>0.33333333333333337</v>
      </c>
      <c r="F77" s="7">
        <v>4</v>
      </c>
      <c r="G77" s="6">
        <v>0.19047619047619047</v>
      </c>
      <c r="H77" s="7">
        <v>1</v>
      </c>
      <c r="I77" s="6">
        <v>4.7619047619047616E-2</v>
      </c>
      <c r="J77" s="7">
        <v>0</v>
      </c>
      <c r="K77" s="8">
        <v>0</v>
      </c>
    </row>
    <row r="78" spans="1:35" ht="24">
      <c r="A78" s="3" t="s">
        <v>7</v>
      </c>
      <c r="B78" s="11">
        <v>5</v>
      </c>
      <c r="C78" s="10">
        <v>0.5</v>
      </c>
      <c r="D78" s="11">
        <v>4</v>
      </c>
      <c r="E78" s="10">
        <v>0.4</v>
      </c>
      <c r="F78" s="11">
        <v>1</v>
      </c>
      <c r="G78" s="10">
        <v>0.1</v>
      </c>
      <c r="H78" s="11">
        <v>0</v>
      </c>
      <c r="I78" s="10">
        <v>0</v>
      </c>
      <c r="J78" s="11">
        <v>0</v>
      </c>
      <c r="K78" s="12">
        <v>0</v>
      </c>
    </row>
    <row r="79" spans="1:35" ht="24">
      <c r="A79" s="3" t="s">
        <v>8</v>
      </c>
      <c r="B79" s="11">
        <v>34</v>
      </c>
      <c r="C79" s="10">
        <v>0.70799999999999996</v>
      </c>
      <c r="D79" s="11">
        <v>5</v>
      </c>
      <c r="E79" s="10">
        <v>0.10416666666666666</v>
      </c>
      <c r="F79" s="11">
        <v>5</v>
      </c>
      <c r="G79" s="10">
        <v>0.10416666666666666</v>
      </c>
      <c r="H79" s="11">
        <v>2</v>
      </c>
      <c r="I79" s="10">
        <v>4.1666666666666671E-2</v>
      </c>
      <c r="J79" s="11">
        <v>2</v>
      </c>
      <c r="K79" s="12">
        <v>4.1666666666666671E-2</v>
      </c>
    </row>
    <row r="80" spans="1:35">
      <c r="A80" s="3" t="s">
        <v>9</v>
      </c>
      <c r="B80" s="11">
        <v>23</v>
      </c>
      <c r="C80" s="10">
        <v>0.45100000000000001</v>
      </c>
      <c r="D80" s="11">
        <v>11</v>
      </c>
      <c r="E80" s="10">
        <v>0.21568627450980393</v>
      </c>
      <c r="F80" s="11">
        <v>5</v>
      </c>
      <c r="G80" s="10">
        <v>9.8039215686274522E-2</v>
      </c>
      <c r="H80" s="11">
        <v>11</v>
      </c>
      <c r="I80" s="10">
        <v>0.21568627450980393</v>
      </c>
      <c r="J80" s="11">
        <v>1</v>
      </c>
      <c r="K80" s="12">
        <v>1.9607843137254902E-2</v>
      </c>
    </row>
    <row r="81" spans="1:13" ht="15" customHeight="1" thickBot="1">
      <c r="A81" s="4" t="s">
        <v>10</v>
      </c>
      <c r="B81" s="15">
        <v>71</v>
      </c>
      <c r="C81" s="14">
        <v>0.54600000000000004</v>
      </c>
      <c r="D81" s="15">
        <v>27</v>
      </c>
      <c r="E81" s="14">
        <v>0.2076923076923077</v>
      </c>
      <c r="F81" s="15">
        <v>15</v>
      </c>
      <c r="G81" s="14">
        <v>0.11538461538461538</v>
      </c>
      <c r="H81" s="15">
        <v>14</v>
      </c>
      <c r="I81" s="14">
        <v>0.1076923076923077</v>
      </c>
      <c r="J81" s="15">
        <v>3</v>
      </c>
      <c r="K81" s="16">
        <v>2.3076923076923075E-2</v>
      </c>
    </row>
    <row r="82" spans="1:13" ht="15.75" thickTop="1"/>
    <row r="84" spans="1:13" ht="15.75" thickBot="1">
      <c r="A84" s="381" t="s">
        <v>315</v>
      </c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</row>
    <row r="85" spans="1:13" ht="15.75" thickTop="1">
      <c r="A85" s="382"/>
      <c r="B85" s="375" t="s">
        <v>50</v>
      </c>
      <c r="C85" s="376"/>
      <c r="D85" s="376"/>
      <c r="E85" s="376"/>
      <c r="F85" s="376"/>
      <c r="G85" s="376"/>
      <c r="H85" s="376"/>
      <c r="I85" s="376"/>
      <c r="J85" s="376"/>
      <c r="K85" s="376"/>
      <c r="L85" s="376"/>
      <c r="M85" s="377"/>
    </row>
    <row r="86" spans="1:13" ht="17.25" customHeight="1">
      <c r="A86" s="383"/>
      <c r="B86" s="378" t="s">
        <v>51</v>
      </c>
      <c r="C86" s="379"/>
      <c r="D86" s="379"/>
      <c r="E86" s="379"/>
      <c r="F86" s="379" t="s">
        <v>52</v>
      </c>
      <c r="G86" s="379"/>
      <c r="H86" s="379"/>
      <c r="I86" s="379"/>
      <c r="J86" s="379" t="s">
        <v>53</v>
      </c>
      <c r="K86" s="379"/>
      <c r="L86" s="379"/>
      <c r="M86" s="380"/>
    </row>
    <row r="87" spans="1:13" ht="27.75" customHeight="1">
      <c r="A87" s="383"/>
      <c r="B87" s="378" t="s">
        <v>55</v>
      </c>
      <c r="C87" s="379"/>
      <c r="D87" s="379"/>
      <c r="E87" s="379"/>
      <c r="F87" s="379" t="s">
        <v>55</v>
      </c>
      <c r="G87" s="379"/>
      <c r="H87" s="379"/>
      <c r="I87" s="379"/>
      <c r="J87" s="379" t="s">
        <v>55</v>
      </c>
      <c r="K87" s="379"/>
      <c r="L87" s="379"/>
      <c r="M87" s="380"/>
    </row>
    <row r="88" spans="1:13" ht="27.75" customHeight="1">
      <c r="A88" s="383"/>
      <c r="B88" s="378" t="s">
        <v>26</v>
      </c>
      <c r="C88" s="379"/>
      <c r="D88" s="379" t="s">
        <v>54</v>
      </c>
      <c r="E88" s="379"/>
      <c r="F88" s="379" t="s">
        <v>26</v>
      </c>
      <c r="G88" s="379"/>
      <c r="H88" s="379" t="s">
        <v>54</v>
      </c>
      <c r="I88" s="379"/>
      <c r="J88" s="379" t="s">
        <v>26</v>
      </c>
      <c r="K88" s="379"/>
      <c r="L88" s="379" t="s">
        <v>54</v>
      </c>
      <c r="M88" s="380"/>
    </row>
    <row r="89" spans="1:13" ht="15.75" thickBot="1">
      <c r="A89" s="384"/>
      <c r="B89" s="87" t="s">
        <v>4</v>
      </c>
      <c r="C89" s="88" t="s">
        <v>5</v>
      </c>
      <c r="D89" s="88" t="s">
        <v>4</v>
      </c>
      <c r="E89" s="88" t="s">
        <v>5</v>
      </c>
      <c r="F89" s="88" t="s">
        <v>4</v>
      </c>
      <c r="G89" s="88" t="s">
        <v>5</v>
      </c>
      <c r="H89" s="88" t="s">
        <v>4</v>
      </c>
      <c r="I89" s="88" t="s">
        <v>5</v>
      </c>
      <c r="J89" s="88" t="s">
        <v>4</v>
      </c>
      <c r="K89" s="88" t="s">
        <v>5</v>
      </c>
      <c r="L89" s="88" t="s">
        <v>4</v>
      </c>
      <c r="M89" s="89" t="s">
        <v>5</v>
      </c>
    </row>
    <row r="90" spans="1:13" ht="15.75" thickTop="1">
      <c r="A90" s="252" t="s">
        <v>6</v>
      </c>
      <c r="B90" s="73">
        <v>0</v>
      </c>
      <c r="C90" s="74">
        <v>0</v>
      </c>
      <c r="D90" s="75">
        <v>15</v>
      </c>
      <c r="E90" s="74">
        <v>0.7142857142857143</v>
      </c>
      <c r="F90" s="75">
        <v>0</v>
      </c>
      <c r="G90" s="74">
        <v>0</v>
      </c>
      <c r="H90" s="75">
        <v>6</v>
      </c>
      <c r="I90" s="74">
        <v>0.2857142857142857</v>
      </c>
      <c r="J90" s="75">
        <v>0</v>
      </c>
      <c r="K90" s="74">
        <v>0</v>
      </c>
      <c r="L90" s="75">
        <v>0</v>
      </c>
      <c r="M90" s="74">
        <v>0</v>
      </c>
    </row>
    <row r="91" spans="1:13" ht="24">
      <c r="A91" s="253" t="s">
        <v>7</v>
      </c>
      <c r="B91" s="78">
        <v>1</v>
      </c>
      <c r="C91" s="79">
        <v>0.1</v>
      </c>
      <c r="D91" s="80">
        <v>4</v>
      </c>
      <c r="E91" s="79">
        <v>0.4</v>
      </c>
      <c r="F91" s="80">
        <v>0</v>
      </c>
      <c r="G91" s="79">
        <v>0</v>
      </c>
      <c r="H91" s="80">
        <v>4</v>
      </c>
      <c r="I91" s="79">
        <v>0.4</v>
      </c>
      <c r="J91" s="80">
        <v>0</v>
      </c>
      <c r="K91" s="79">
        <v>0</v>
      </c>
      <c r="L91" s="80">
        <v>1</v>
      </c>
      <c r="M91" s="79">
        <v>0.1</v>
      </c>
    </row>
    <row r="92" spans="1:13" ht="24">
      <c r="A92" s="253" t="s">
        <v>8</v>
      </c>
      <c r="B92" s="78">
        <v>0</v>
      </c>
      <c r="C92" s="79">
        <v>0</v>
      </c>
      <c r="D92" s="80">
        <v>21</v>
      </c>
      <c r="E92" s="79">
        <v>0.4375</v>
      </c>
      <c r="F92" s="80">
        <v>5</v>
      </c>
      <c r="G92" s="79">
        <v>0.10416666666666667</v>
      </c>
      <c r="H92" s="80">
        <v>19</v>
      </c>
      <c r="I92" s="79">
        <v>0.39583333333333331</v>
      </c>
      <c r="J92" s="80">
        <v>2</v>
      </c>
      <c r="K92" s="79">
        <v>4.1666666666666664E-2</v>
      </c>
      <c r="L92" s="80">
        <v>1</v>
      </c>
      <c r="M92" s="79">
        <v>2.0833333333333332E-2</v>
      </c>
    </row>
    <row r="93" spans="1:13">
      <c r="A93" s="253" t="s">
        <v>9</v>
      </c>
      <c r="B93" s="78">
        <v>3</v>
      </c>
      <c r="C93" s="79">
        <v>5.8823529411764705E-2</v>
      </c>
      <c r="D93" s="80">
        <v>19</v>
      </c>
      <c r="E93" s="79">
        <v>0.37254901960784315</v>
      </c>
      <c r="F93" s="80">
        <v>1</v>
      </c>
      <c r="G93" s="79">
        <v>1.9607843137254902E-2</v>
      </c>
      <c r="H93" s="80">
        <v>21</v>
      </c>
      <c r="I93" s="79">
        <v>0.41176470588235292</v>
      </c>
      <c r="J93" s="80">
        <v>5</v>
      </c>
      <c r="K93" s="79">
        <v>9.8039215686274508E-2</v>
      </c>
      <c r="L93" s="80">
        <v>2</v>
      </c>
      <c r="M93" s="79">
        <v>3.9215686274509803E-2</v>
      </c>
    </row>
    <row r="94" spans="1:13" ht="15.75" thickBot="1">
      <c r="A94" s="254" t="s">
        <v>10</v>
      </c>
      <c r="B94" s="83">
        <v>4</v>
      </c>
      <c r="C94" s="84">
        <v>3.0769230769230771E-2</v>
      </c>
      <c r="D94" s="85">
        <v>59</v>
      </c>
      <c r="E94" s="84">
        <v>0.45384615384615384</v>
      </c>
      <c r="F94" s="85">
        <v>6</v>
      </c>
      <c r="G94" s="84">
        <v>4.6153846153846156E-2</v>
      </c>
      <c r="H94" s="85">
        <v>50</v>
      </c>
      <c r="I94" s="84">
        <v>0.38461538461538464</v>
      </c>
      <c r="J94" s="85">
        <v>7</v>
      </c>
      <c r="K94" s="84">
        <v>5.3846153846153849E-2</v>
      </c>
      <c r="L94" s="85">
        <v>4</v>
      </c>
      <c r="M94" s="84">
        <v>3.0769230769230771E-2</v>
      </c>
    </row>
    <row r="95" spans="1:13" ht="18.75" thickTop="1">
      <c r="A95" s="1"/>
    </row>
    <row r="97" spans="1:11" ht="18" customHeight="1">
      <c r="A97" s="326" t="s">
        <v>56</v>
      </c>
      <c r="B97" s="326"/>
      <c r="C97" s="326"/>
      <c r="D97" s="326"/>
      <c r="E97" s="326"/>
      <c r="F97" s="326"/>
      <c r="G97" s="326"/>
      <c r="H97" s="326"/>
      <c r="I97" s="326"/>
      <c r="J97" s="326"/>
      <c r="K97" s="326"/>
    </row>
    <row r="98" spans="1:11" ht="15" customHeight="1">
      <c r="A98" s="327"/>
      <c r="B98" s="330" t="s">
        <v>57</v>
      </c>
      <c r="C98" s="331"/>
      <c r="D98" s="331"/>
      <c r="E98" s="331"/>
      <c r="F98" s="331"/>
      <c r="G98" s="331"/>
      <c r="H98" s="331"/>
      <c r="I98" s="331"/>
      <c r="J98" s="331"/>
      <c r="K98" s="332"/>
    </row>
    <row r="99" spans="1:11" ht="15" customHeight="1">
      <c r="A99" s="328"/>
      <c r="B99" s="333" t="s">
        <v>58</v>
      </c>
      <c r="C99" s="324"/>
      <c r="D99" s="324" t="s">
        <v>59</v>
      </c>
      <c r="E99" s="324"/>
      <c r="F99" s="324" t="s">
        <v>60</v>
      </c>
      <c r="G99" s="324"/>
      <c r="H99" s="324" t="s">
        <v>61</v>
      </c>
      <c r="I99" s="324"/>
      <c r="J99" s="324" t="s">
        <v>62</v>
      </c>
      <c r="K99" s="325"/>
    </row>
    <row r="100" spans="1:11" ht="15" customHeight="1">
      <c r="A100" s="329"/>
      <c r="B100" s="57" t="s">
        <v>4</v>
      </c>
      <c r="C100" s="58" t="s">
        <v>5</v>
      </c>
      <c r="D100" s="58" t="s">
        <v>4</v>
      </c>
      <c r="E100" s="58" t="s">
        <v>5</v>
      </c>
      <c r="F100" s="58" t="s">
        <v>4</v>
      </c>
      <c r="G100" s="58" t="s">
        <v>5</v>
      </c>
      <c r="H100" s="58" t="s">
        <v>4</v>
      </c>
      <c r="I100" s="58" t="s">
        <v>5</v>
      </c>
      <c r="J100" s="58" t="s">
        <v>4</v>
      </c>
      <c r="K100" s="59" t="s">
        <v>5</v>
      </c>
    </row>
    <row r="101" spans="1:11">
      <c r="A101" s="2" t="s">
        <v>6</v>
      </c>
      <c r="B101" s="5">
        <v>15</v>
      </c>
      <c r="C101" s="6">
        <v>0.7142857142857143</v>
      </c>
      <c r="D101" s="7">
        <v>0</v>
      </c>
      <c r="E101" s="6">
        <v>0</v>
      </c>
      <c r="F101" s="7">
        <v>3</v>
      </c>
      <c r="G101" s="6">
        <v>0.14285714285714288</v>
      </c>
      <c r="H101" s="7">
        <v>3</v>
      </c>
      <c r="I101" s="6">
        <v>0.14285714285714288</v>
      </c>
      <c r="J101" s="7">
        <v>0</v>
      </c>
      <c r="K101" s="8">
        <v>0</v>
      </c>
    </row>
    <row r="102" spans="1:11" ht="24">
      <c r="A102" s="3" t="s">
        <v>7</v>
      </c>
      <c r="B102" s="9">
        <v>6</v>
      </c>
      <c r="C102" s="10">
        <v>0.6</v>
      </c>
      <c r="D102" s="11">
        <v>1</v>
      </c>
      <c r="E102" s="10">
        <v>0.1</v>
      </c>
      <c r="F102" s="11">
        <v>3</v>
      </c>
      <c r="G102" s="10">
        <v>0.3</v>
      </c>
      <c r="H102" s="11">
        <v>0</v>
      </c>
      <c r="I102" s="10">
        <v>0</v>
      </c>
      <c r="J102" s="11">
        <v>0</v>
      </c>
      <c r="K102" s="12">
        <v>0</v>
      </c>
    </row>
    <row r="103" spans="1:11" ht="24">
      <c r="A103" s="3" t="s">
        <v>8</v>
      </c>
      <c r="B103" s="9">
        <v>39</v>
      </c>
      <c r="C103" s="10">
        <v>0.8125</v>
      </c>
      <c r="D103" s="11">
        <v>1</v>
      </c>
      <c r="E103" s="10">
        <v>2.0833333333333336E-2</v>
      </c>
      <c r="F103" s="11">
        <v>7</v>
      </c>
      <c r="G103" s="10">
        <v>0.14583333333333334</v>
      </c>
      <c r="H103" s="11">
        <v>1</v>
      </c>
      <c r="I103" s="10">
        <v>2.0833333333333336E-2</v>
      </c>
      <c r="J103" s="11">
        <v>0</v>
      </c>
      <c r="K103" s="12">
        <v>0</v>
      </c>
    </row>
    <row r="104" spans="1:11">
      <c r="A104" s="3" t="s">
        <v>9</v>
      </c>
      <c r="B104" s="9">
        <v>32</v>
      </c>
      <c r="C104" s="10">
        <v>0.62745098039215685</v>
      </c>
      <c r="D104" s="11">
        <v>7</v>
      </c>
      <c r="E104" s="10">
        <v>0.1372549019607843</v>
      </c>
      <c r="F104" s="11">
        <v>10</v>
      </c>
      <c r="G104" s="10">
        <v>0.19607843137254904</v>
      </c>
      <c r="H104" s="11">
        <v>2</v>
      </c>
      <c r="I104" s="10">
        <v>3.9215686274509803E-2</v>
      </c>
      <c r="J104" s="11">
        <v>0</v>
      </c>
      <c r="K104" s="12">
        <v>0</v>
      </c>
    </row>
    <row r="105" spans="1:11">
      <c r="A105" s="4" t="s">
        <v>10</v>
      </c>
      <c r="B105" s="13">
        <v>92</v>
      </c>
      <c r="C105" s="14">
        <v>0.70769230769230773</v>
      </c>
      <c r="D105" s="15">
        <v>9</v>
      </c>
      <c r="E105" s="14">
        <v>6.9230769230769235E-2</v>
      </c>
      <c r="F105" s="15">
        <v>23</v>
      </c>
      <c r="G105" s="14">
        <v>0.17692307692307693</v>
      </c>
      <c r="H105" s="15">
        <v>6</v>
      </c>
      <c r="I105" s="14">
        <v>4.6153846153846149E-2</v>
      </c>
      <c r="J105" s="15">
        <v>0</v>
      </c>
      <c r="K105" s="16">
        <v>0</v>
      </c>
    </row>
    <row r="108" spans="1:11">
      <c r="A108" s="428" t="s">
        <v>524</v>
      </c>
    </row>
    <row r="110" spans="1:11" ht="18" customHeight="1">
      <c r="A110" s="326" t="s">
        <v>63</v>
      </c>
      <c r="B110" s="326"/>
      <c r="C110" s="326"/>
      <c r="D110" s="326"/>
      <c r="E110" s="326"/>
    </row>
    <row r="111" spans="1:11" ht="15" customHeight="1">
      <c r="A111" s="327"/>
      <c r="B111" s="330" t="s">
        <v>64</v>
      </c>
      <c r="C111" s="331"/>
      <c r="D111" s="331"/>
      <c r="E111" s="332"/>
    </row>
    <row r="112" spans="1:11" ht="15" customHeight="1">
      <c r="A112" s="328"/>
      <c r="B112" s="333" t="s">
        <v>65</v>
      </c>
      <c r="C112" s="324"/>
      <c r="D112" s="324" t="s">
        <v>66</v>
      </c>
      <c r="E112" s="325"/>
    </row>
    <row r="113" spans="1:5">
      <c r="A113" s="329"/>
      <c r="B113" s="57" t="s">
        <v>4</v>
      </c>
      <c r="C113" s="58" t="s">
        <v>5</v>
      </c>
      <c r="D113" s="58" t="s">
        <v>4</v>
      </c>
      <c r="E113" s="59" t="s">
        <v>5</v>
      </c>
    </row>
    <row r="114" spans="1:5" ht="27.75" customHeight="1">
      <c r="A114" s="2" t="s">
        <v>7</v>
      </c>
      <c r="B114" s="5">
        <v>1</v>
      </c>
      <c r="C114" s="6">
        <v>0.1111111111111111</v>
      </c>
      <c r="D114" s="7">
        <v>0</v>
      </c>
      <c r="E114" s="8">
        <v>0</v>
      </c>
    </row>
    <row r="115" spans="1:5" ht="24">
      <c r="A115" s="3" t="s">
        <v>8</v>
      </c>
      <c r="B115" s="9">
        <v>1</v>
      </c>
      <c r="C115" s="10">
        <v>0.1111111111111111</v>
      </c>
      <c r="D115" s="11">
        <v>0</v>
      </c>
      <c r="E115" s="12">
        <v>0</v>
      </c>
    </row>
    <row r="116" spans="1:5">
      <c r="A116" s="3" t="s">
        <v>9</v>
      </c>
      <c r="B116" s="9">
        <v>5</v>
      </c>
      <c r="C116" s="10">
        <v>0.55555555555555558</v>
      </c>
      <c r="D116" s="11">
        <v>2</v>
      </c>
      <c r="E116" s="12">
        <v>0.22222222222222221</v>
      </c>
    </row>
    <row r="117" spans="1:5" ht="15" customHeight="1">
      <c r="A117" s="4" t="s">
        <v>10</v>
      </c>
      <c r="B117" s="13">
        <v>7</v>
      </c>
      <c r="C117" s="14">
        <v>0.77777777777777768</v>
      </c>
      <c r="D117" s="15">
        <v>2</v>
      </c>
      <c r="E117" s="16">
        <v>0.22222222222222221</v>
      </c>
    </row>
    <row r="120" spans="1:5" ht="18">
      <c r="A120" s="1"/>
    </row>
    <row r="121" spans="1:5">
      <c r="A121" s="428" t="s">
        <v>525</v>
      </c>
    </row>
    <row r="122" spans="1:5" ht="18" customHeight="1">
      <c r="A122" s="326" t="s">
        <v>67</v>
      </c>
      <c r="B122" s="326"/>
      <c r="C122" s="326"/>
      <c r="D122" s="326"/>
      <c r="E122" s="326"/>
    </row>
    <row r="123" spans="1:5" ht="15" customHeight="1">
      <c r="A123" s="327"/>
      <c r="B123" s="330" t="s">
        <v>532</v>
      </c>
      <c r="C123" s="331"/>
      <c r="D123" s="331"/>
      <c r="E123" s="332"/>
    </row>
    <row r="124" spans="1:5" ht="15" customHeight="1">
      <c r="A124" s="328"/>
      <c r="B124" s="333" t="s">
        <v>26</v>
      </c>
      <c r="C124" s="324"/>
      <c r="D124" s="324" t="s">
        <v>27</v>
      </c>
      <c r="E124" s="325"/>
    </row>
    <row r="125" spans="1:5" ht="15" customHeight="1">
      <c r="A125" s="329"/>
      <c r="B125" s="57" t="s">
        <v>4</v>
      </c>
      <c r="C125" s="58" t="s">
        <v>5</v>
      </c>
      <c r="D125" s="58" t="s">
        <v>4</v>
      </c>
      <c r="E125" s="59" t="s">
        <v>5</v>
      </c>
    </row>
    <row r="126" spans="1:5">
      <c r="A126" s="2" t="s">
        <v>6</v>
      </c>
      <c r="B126" s="5">
        <v>0</v>
      </c>
      <c r="C126" s="6">
        <v>0</v>
      </c>
      <c r="D126" s="7">
        <v>18</v>
      </c>
      <c r="E126" s="8">
        <v>1</v>
      </c>
    </row>
    <row r="127" spans="1:5" ht="24">
      <c r="A127" s="3" t="s">
        <v>7</v>
      </c>
      <c r="B127" s="9">
        <v>1</v>
      </c>
      <c r="C127" s="10">
        <v>0.1</v>
      </c>
      <c r="D127" s="11">
        <v>9</v>
      </c>
      <c r="E127" s="12">
        <v>0.9</v>
      </c>
    </row>
    <row r="128" spans="1:5" ht="24">
      <c r="A128" s="3" t="s">
        <v>8</v>
      </c>
      <c r="B128" s="9">
        <v>5</v>
      </c>
      <c r="C128" s="10">
        <v>0.10638297872340426</v>
      </c>
      <c r="D128" s="11">
        <v>42</v>
      </c>
      <c r="E128" s="12">
        <v>0.8936170212765957</v>
      </c>
    </row>
    <row r="129" spans="1:7">
      <c r="A129" s="3" t="s">
        <v>9</v>
      </c>
      <c r="B129" s="9">
        <v>3</v>
      </c>
      <c r="C129" s="10">
        <v>6.1224489795918366E-2</v>
      </c>
      <c r="D129" s="11">
        <v>46</v>
      </c>
      <c r="E129" s="12">
        <v>0.93877551020408168</v>
      </c>
    </row>
    <row r="130" spans="1:7" ht="15" customHeight="1">
      <c r="A130" s="4" t="s">
        <v>10</v>
      </c>
      <c r="B130" s="13">
        <v>9</v>
      </c>
      <c r="C130" s="14">
        <v>7.2580645161290314E-2</v>
      </c>
      <c r="D130" s="15">
        <v>115</v>
      </c>
      <c r="E130" s="16">
        <v>0.92741935483870963</v>
      </c>
    </row>
    <row r="133" spans="1:7" ht="18">
      <c r="A133" s="1"/>
    </row>
    <row r="135" spans="1:7" ht="18" customHeight="1">
      <c r="A135" s="326" t="s">
        <v>69</v>
      </c>
      <c r="B135" s="326"/>
      <c r="C135" s="326"/>
      <c r="D135" s="326"/>
      <c r="E135" s="326"/>
      <c r="F135" s="326"/>
      <c r="G135" s="326"/>
    </row>
    <row r="136" spans="1:7" ht="15" customHeight="1">
      <c r="A136" s="327"/>
      <c r="B136" s="330" t="s">
        <v>70</v>
      </c>
      <c r="C136" s="331"/>
      <c r="D136" s="331"/>
      <c r="E136" s="331"/>
      <c r="F136" s="331"/>
      <c r="G136" s="332"/>
    </row>
    <row r="137" spans="1:7" ht="25.5" customHeight="1">
      <c r="A137" s="328"/>
      <c r="B137" s="333" t="s">
        <v>71</v>
      </c>
      <c r="C137" s="324"/>
      <c r="D137" s="324" t="s">
        <v>72</v>
      </c>
      <c r="E137" s="324"/>
      <c r="F137" s="324" t="s">
        <v>33</v>
      </c>
      <c r="G137" s="325"/>
    </row>
    <row r="138" spans="1:7" ht="15" customHeight="1">
      <c r="A138" s="329"/>
      <c r="B138" s="57" t="s">
        <v>4</v>
      </c>
      <c r="C138" s="58" t="s">
        <v>5</v>
      </c>
      <c r="D138" s="58" t="s">
        <v>4</v>
      </c>
      <c r="E138" s="58" t="s">
        <v>5</v>
      </c>
      <c r="F138" s="58" t="s">
        <v>4</v>
      </c>
      <c r="G138" s="59" t="s">
        <v>5</v>
      </c>
    </row>
    <row r="139" spans="1:7">
      <c r="A139" s="2" t="s">
        <v>6</v>
      </c>
      <c r="B139" s="5">
        <v>0</v>
      </c>
      <c r="C139" s="6">
        <v>0</v>
      </c>
      <c r="D139" s="7">
        <v>2</v>
      </c>
      <c r="E139" s="6">
        <v>0.66666666666666674</v>
      </c>
      <c r="F139" s="7">
        <v>1</v>
      </c>
      <c r="G139" s="8">
        <v>0.33333333333333337</v>
      </c>
    </row>
    <row r="140" spans="1:7" ht="24">
      <c r="A140" s="3" t="s">
        <v>7</v>
      </c>
      <c r="B140" s="9">
        <v>0</v>
      </c>
      <c r="C140" s="10">
        <v>0</v>
      </c>
      <c r="D140" s="11">
        <v>1</v>
      </c>
      <c r="E140" s="10">
        <v>0.33333333333333337</v>
      </c>
      <c r="F140" s="11">
        <v>2</v>
      </c>
      <c r="G140" s="12">
        <v>0.66666666666666674</v>
      </c>
    </row>
    <row r="141" spans="1:7" ht="24">
      <c r="A141" s="3" t="s">
        <v>8</v>
      </c>
      <c r="B141" s="9">
        <v>1</v>
      </c>
      <c r="C141" s="10">
        <v>0.14285714285714288</v>
      </c>
      <c r="D141" s="11">
        <v>4</v>
      </c>
      <c r="E141" s="10">
        <v>0.57142857142857151</v>
      </c>
      <c r="F141" s="11">
        <v>2</v>
      </c>
      <c r="G141" s="12">
        <v>0.28571428571428575</v>
      </c>
    </row>
    <row r="142" spans="1:7">
      <c r="A142" s="3" t="s">
        <v>9</v>
      </c>
      <c r="B142" s="9">
        <v>1</v>
      </c>
      <c r="C142" s="10">
        <v>0.1</v>
      </c>
      <c r="D142" s="11">
        <v>5</v>
      </c>
      <c r="E142" s="10">
        <v>0.5</v>
      </c>
      <c r="F142" s="11">
        <v>4</v>
      </c>
      <c r="G142" s="12">
        <v>0.4</v>
      </c>
    </row>
    <row r="143" spans="1:7">
      <c r="A143" s="4" t="s">
        <v>10</v>
      </c>
      <c r="B143" s="13">
        <v>2</v>
      </c>
      <c r="C143" s="14">
        <v>8.6956521739130432E-2</v>
      </c>
      <c r="D143" s="15">
        <v>12</v>
      </c>
      <c r="E143" s="14">
        <v>0.52173913043478259</v>
      </c>
      <c r="F143" s="15">
        <v>9</v>
      </c>
      <c r="G143" s="16">
        <v>0.39130434782608697</v>
      </c>
    </row>
    <row r="146" spans="1:19" ht="18">
      <c r="A146" s="1"/>
    </row>
    <row r="148" spans="1:19" ht="18" customHeight="1">
      <c r="A148" s="326" t="s">
        <v>73</v>
      </c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</row>
    <row r="149" spans="1:19" ht="15" customHeight="1">
      <c r="A149" s="327"/>
      <c r="B149" s="330" t="s">
        <v>74</v>
      </c>
      <c r="C149" s="331"/>
      <c r="D149" s="331"/>
      <c r="E149" s="331"/>
      <c r="F149" s="331" t="s">
        <v>75</v>
      </c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1"/>
      <c r="R149" s="331"/>
      <c r="S149" s="332"/>
    </row>
    <row r="150" spans="1:19" ht="37.5" customHeight="1">
      <c r="A150" s="328"/>
      <c r="B150" s="333" t="s">
        <v>76</v>
      </c>
      <c r="C150" s="324"/>
      <c r="D150" s="324" t="s">
        <v>77</v>
      </c>
      <c r="E150" s="324"/>
      <c r="F150" s="324" t="s">
        <v>78</v>
      </c>
      <c r="G150" s="324"/>
      <c r="H150" s="324" t="s">
        <v>79</v>
      </c>
      <c r="I150" s="324"/>
      <c r="J150" s="324" t="s">
        <v>80</v>
      </c>
      <c r="K150" s="324"/>
      <c r="L150" s="324" t="s">
        <v>81</v>
      </c>
      <c r="M150" s="324"/>
      <c r="N150" s="324" t="s">
        <v>82</v>
      </c>
      <c r="O150" s="324"/>
      <c r="P150" s="324" t="s">
        <v>83</v>
      </c>
      <c r="Q150" s="324"/>
      <c r="R150" s="324" t="s">
        <v>84</v>
      </c>
      <c r="S150" s="325"/>
    </row>
    <row r="151" spans="1:19" ht="15" customHeight="1">
      <c r="A151" s="329"/>
      <c r="B151" s="57" t="s">
        <v>4</v>
      </c>
      <c r="C151" s="58" t="s">
        <v>5</v>
      </c>
      <c r="D151" s="58" t="s">
        <v>4</v>
      </c>
      <c r="E151" s="58" t="s">
        <v>5</v>
      </c>
      <c r="F151" s="58" t="s">
        <v>4</v>
      </c>
      <c r="G151" s="58" t="s">
        <v>5</v>
      </c>
      <c r="H151" s="58" t="s">
        <v>4</v>
      </c>
      <c r="I151" s="58" t="s">
        <v>5</v>
      </c>
      <c r="J151" s="58" t="s">
        <v>4</v>
      </c>
      <c r="K151" s="58" t="s">
        <v>5</v>
      </c>
      <c r="L151" s="58" t="s">
        <v>4</v>
      </c>
      <c r="M151" s="58" t="s">
        <v>5</v>
      </c>
      <c r="N151" s="58" t="s">
        <v>4</v>
      </c>
      <c r="O151" s="58" t="s">
        <v>5</v>
      </c>
      <c r="P151" s="58" t="s">
        <v>4</v>
      </c>
      <c r="Q151" s="58" t="s">
        <v>5</v>
      </c>
      <c r="R151" s="58" t="s">
        <v>4</v>
      </c>
      <c r="S151" s="59" t="s">
        <v>5</v>
      </c>
    </row>
    <row r="152" spans="1:19">
      <c r="A152" s="2" t="s">
        <v>6</v>
      </c>
      <c r="B152" s="5">
        <v>7</v>
      </c>
      <c r="C152" s="6">
        <v>0.33333333333333337</v>
      </c>
      <c r="D152" s="7">
        <v>14</v>
      </c>
      <c r="E152" s="6">
        <v>0.66666666666666674</v>
      </c>
      <c r="F152" s="7">
        <v>9</v>
      </c>
      <c r="G152" s="6">
        <v>0.42857142857142855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  <c r="N152" s="7">
        <v>4</v>
      </c>
      <c r="O152" s="6">
        <v>0.19047619047619047</v>
      </c>
      <c r="P152" s="7">
        <v>7</v>
      </c>
      <c r="Q152" s="6">
        <v>0.33333333333333337</v>
      </c>
      <c r="R152" s="7">
        <v>1</v>
      </c>
      <c r="S152" s="8">
        <v>4.7619047619047616E-2</v>
      </c>
    </row>
    <row r="153" spans="1:19" ht="24">
      <c r="A153" s="3" t="s">
        <v>7</v>
      </c>
      <c r="B153" s="9">
        <v>1</v>
      </c>
      <c r="C153" s="10">
        <v>0.1</v>
      </c>
      <c r="D153" s="11">
        <v>9</v>
      </c>
      <c r="E153" s="10">
        <v>0.9</v>
      </c>
      <c r="F153" s="11">
        <v>10</v>
      </c>
      <c r="G153" s="10">
        <v>1</v>
      </c>
      <c r="H153" s="11">
        <v>0</v>
      </c>
      <c r="I153" s="10">
        <v>0</v>
      </c>
      <c r="J153" s="11">
        <v>0</v>
      </c>
      <c r="K153" s="10">
        <v>0</v>
      </c>
      <c r="L153" s="11">
        <v>0</v>
      </c>
      <c r="M153" s="10">
        <v>0</v>
      </c>
      <c r="N153" s="11">
        <v>0</v>
      </c>
      <c r="O153" s="10">
        <v>0</v>
      </c>
      <c r="P153" s="11">
        <v>0</v>
      </c>
      <c r="Q153" s="10">
        <v>0</v>
      </c>
      <c r="R153" s="11">
        <v>0</v>
      </c>
      <c r="S153" s="12">
        <v>0</v>
      </c>
    </row>
    <row r="154" spans="1:19" ht="24">
      <c r="A154" s="3" t="s">
        <v>8</v>
      </c>
      <c r="B154" s="9">
        <v>2</v>
      </c>
      <c r="C154" s="10">
        <v>4.1666666666666671E-2</v>
      </c>
      <c r="D154" s="11">
        <v>46</v>
      </c>
      <c r="E154" s="10">
        <v>0.95833333333333326</v>
      </c>
      <c r="F154" s="11">
        <v>42</v>
      </c>
      <c r="G154" s="10">
        <v>0.875</v>
      </c>
      <c r="H154" s="11">
        <v>4</v>
      </c>
      <c r="I154" s="10">
        <v>8.3333333333333343E-2</v>
      </c>
      <c r="J154" s="11">
        <v>0</v>
      </c>
      <c r="K154" s="10">
        <v>0</v>
      </c>
      <c r="L154" s="11">
        <v>2</v>
      </c>
      <c r="M154" s="10">
        <v>4.1666666666666671E-2</v>
      </c>
      <c r="N154" s="11">
        <v>0</v>
      </c>
      <c r="O154" s="10">
        <v>0</v>
      </c>
      <c r="P154" s="11">
        <v>0</v>
      </c>
      <c r="Q154" s="10">
        <v>0</v>
      </c>
      <c r="R154" s="11">
        <v>0</v>
      </c>
      <c r="S154" s="12">
        <v>0</v>
      </c>
    </row>
    <row r="155" spans="1:19">
      <c r="A155" s="3" t="s">
        <v>9</v>
      </c>
      <c r="B155" s="9">
        <v>3</v>
      </c>
      <c r="C155" s="10">
        <v>5.8823529411764712E-2</v>
      </c>
      <c r="D155" s="11">
        <v>48</v>
      </c>
      <c r="E155" s="10">
        <v>0.94117647058823539</v>
      </c>
      <c r="F155" s="11">
        <v>37</v>
      </c>
      <c r="G155" s="10">
        <v>0.74</v>
      </c>
      <c r="H155" s="11">
        <v>3</v>
      </c>
      <c r="I155" s="10">
        <v>0.06</v>
      </c>
      <c r="J155" s="11">
        <v>0</v>
      </c>
      <c r="K155" s="10">
        <v>0</v>
      </c>
      <c r="L155" s="11">
        <v>1</v>
      </c>
      <c r="M155" s="10">
        <v>0.02</v>
      </c>
      <c r="N155" s="11">
        <v>6</v>
      </c>
      <c r="O155" s="10">
        <v>0.12</v>
      </c>
      <c r="P155" s="11">
        <v>2</v>
      </c>
      <c r="Q155" s="10">
        <v>0.04</v>
      </c>
      <c r="R155" s="11">
        <v>1</v>
      </c>
      <c r="S155" s="12">
        <v>0.02</v>
      </c>
    </row>
    <row r="156" spans="1:19">
      <c r="A156" s="4" t="s">
        <v>10</v>
      </c>
      <c r="B156" s="13">
        <v>13</v>
      </c>
      <c r="C156" s="14">
        <v>0.1</v>
      </c>
      <c r="D156" s="15">
        <v>117</v>
      </c>
      <c r="E156" s="14">
        <v>0.9</v>
      </c>
      <c r="F156" s="15">
        <v>98</v>
      </c>
      <c r="G156" s="14">
        <v>0.75968992248062017</v>
      </c>
      <c r="H156" s="15">
        <v>7</v>
      </c>
      <c r="I156" s="14">
        <v>5.4263565891472867E-2</v>
      </c>
      <c r="J156" s="15">
        <v>0</v>
      </c>
      <c r="K156" s="14">
        <v>0</v>
      </c>
      <c r="L156" s="15">
        <v>3</v>
      </c>
      <c r="M156" s="14">
        <v>2.3255813953488372E-2</v>
      </c>
      <c r="N156" s="15">
        <v>10</v>
      </c>
      <c r="O156" s="14">
        <v>7.7519379844961239E-2</v>
      </c>
      <c r="P156" s="15">
        <v>9</v>
      </c>
      <c r="Q156" s="14">
        <v>6.9767441860465115E-2</v>
      </c>
      <c r="R156" s="15">
        <v>2</v>
      </c>
      <c r="S156" s="16">
        <v>1.550387596899225E-2</v>
      </c>
    </row>
    <row r="159" spans="1:19" ht="18">
      <c r="A159" s="1"/>
    </row>
    <row r="161" spans="1:17" ht="18" customHeight="1" thickBot="1">
      <c r="A161" s="326" t="s">
        <v>85</v>
      </c>
      <c r="B161" s="326"/>
      <c r="C161" s="326"/>
      <c r="D161" s="326"/>
      <c r="E161" s="326"/>
      <c r="F161" s="326"/>
      <c r="G161" s="326"/>
      <c r="H161" s="326"/>
      <c r="I161" s="326"/>
      <c r="J161" s="326"/>
      <c r="K161" s="326"/>
      <c r="L161" s="326"/>
      <c r="M161" s="326"/>
      <c r="N161" s="326"/>
      <c r="O161" s="326"/>
      <c r="P161" s="326"/>
      <c r="Q161" s="326"/>
    </row>
    <row r="162" spans="1:17" ht="15" customHeight="1" thickTop="1">
      <c r="A162" s="327"/>
      <c r="B162" s="341" t="s">
        <v>86</v>
      </c>
      <c r="C162" s="342"/>
      <c r="D162" s="342"/>
      <c r="E162" s="342"/>
      <c r="F162" s="342"/>
      <c r="G162" s="342"/>
      <c r="H162" s="342"/>
      <c r="I162" s="342"/>
      <c r="J162" s="342"/>
      <c r="K162" s="342"/>
      <c r="L162" s="342"/>
      <c r="M162" s="342"/>
      <c r="N162" s="342"/>
      <c r="O162" s="342"/>
      <c r="P162" s="342"/>
      <c r="Q162" s="343"/>
    </row>
    <row r="163" spans="1:17" ht="27.75" customHeight="1">
      <c r="A163" s="344"/>
      <c r="B163" s="346" t="s">
        <v>87</v>
      </c>
      <c r="C163" s="347"/>
      <c r="D163" s="348" t="s">
        <v>88</v>
      </c>
      <c r="E163" s="349"/>
      <c r="F163" s="348" t="s">
        <v>89</v>
      </c>
      <c r="G163" s="349"/>
      <c r="H163" s="348" t="s">
        <v>90</v>
      </c>
      <c r="I163" s="349"/>
      <c r="J163" s="348" t="s">
        <v>91</v>
      </c>
      <c r="K163" s="349"/>
      <c r="L163" s="348" t="s">
        <v>92</v>
      </c>
      <c r="M163" s="349"/>
      <c r="N163" s="348" t="s">
        <v>93</v>
      </c>
      <c r="O163" s="349"/>
      <c r="P163" s="348" t="s">
        <v>94</v>
      </c>
      <c r="Q163" s="350"/>
    </row>
    <row r="164" spans="1:17" ht="15" customHeight="1" thickBot="1">
      <c r="A164" s="345"/>
      <c r="B164" s="57" t="s">
        <v>4</v>
      </c>
      <c r="C164" s="58" t="s">
        <v>5</v>
      </c>
      <c r="D164" s="58" t="s">
        <v>4</v>
      </c>
      <c r="E164" s="58" t="s">
        <v>5</v>
      </c>
      <c r="F164" s="58" t="s">
        <v>4</v>
      </c>
      <c r="G164" s="58" t="s">
        <v>5</v>
      </c>
      <c r="H164" s="58" t="s">
        <v>4</v>
      </c>
      <c r="I164" s="58" t="s">
        <v>5</v>
      </c>
      <c r="J164" s="58" t="s">
        <v>4</v>
      </c>
      <c r="K164" s="58" t="s">
        <v>5</v>
      </c>
      <c r="L164" s="58" t="s">
        <v>4</v>
      </c>
      <c r="M164" s="58" t="s">
        <v>5</v>
      </c>
      <c r="N164" s="58" t="s">
        <v>4</v>
      </c>
      <c r="O164" s="58" t="s">
        <v>5</v>
      </c>
      <c r="P164" s="58" t="s">
        <v>4</v>
      </c>
      <c r="Q164" s="59" t="s">
        <v>5</v>
      </c>
    </row>
    <row r="165" spans="1:17" ht="15.75" thickTop="1">
      <c r="A165" s="2" t="s">
        <v>6</v>
      </c>
      <c r="B165" s="5">
        <v>0</v>
      </c>
      <c r="C165" s="6">
        <v>0</v>
      </c>
      <c r="D165" s="7">
        <v>0</v>
      </c>
      <c r="E165" s="6">
        <v>0</v>
      </c>
      <c r="F165" s="7">
        <v>2</v>
      </c>
      <c r="G165" s="6">
        <v>0.1</v>
      </c>
      <c r="H165" s="7">
        <v>0</v>
      </c>
      <c r="I165" s="6">
        <v>0</v>
      </c>
      <c r="J165" s="7">
        <v>3</v>
      </c>
      <c r="K165" s="6">
        <v>0.15</v>
      </c>
      <c r="L165" s="7">
        <v>4</v>
      </c>
      <c r="M165" s="6">
        <v>0.2</v>
      </c>
      <c r="N165" s="7">
        <v>5</v>
      </c>
      <c r="O165" s="6">
        <v>0.25</v>
      </c>
      <c r="P165" s="7">
        <v>6</v>
      </c>
      <c r="Q165" s="8">
        <v>0.3</v>
      </c>
    </row>
    <row r="166" spans="1:17" ht="24">
      <c r="A166" s="3" t="s">
        <v>7</v>
      </c>
      <c r="B166" s="9">
        <v>1</v>
      </c>
      <c r="C166" s="10">
        <v>0.1</v>
      </c>
      <c r="D166" s="11">
        <v>0</v>
      </c>
      <c r="E166" s="10">
        <v>0</v>
      </c>
      <c r="F166" s="11">
        <v>0</v>
      </c>
      <c r="G166" s="10">
        <v>0</v>
      </c>
      <c r="H166" s="11">
        <v>0</v>
      </c>
      <c r="I166" s="10">
        <v>0</v>
      </c>
      <c r="J166" s="11">
        <v>3</v>
      </c>
      <c r="K166" s="10">
        <v>0.3</v>
      </c>
      <c r="L166" s="11">
        <v>4</v>
      </c>
      <c r="M166" s="10">
        <v>0.4</v>
      </c>
      <c r="N166" s="11">
        <v>0</v>
      </c>
      <c r="O166" s="10">
        <v>0</v>
      </c>
      <c r="P166" s="11">
        <v>2</v>
      </c>
      <c r="Q166" s="12">
        <v>0.2</v>
      </c>
    </row>
    <row r="167" spans="1:17" ht="24">
      <c r="A167" s="3" t="s">
        <v>8</v>
      </c>
      <c r="B167" s="9">
        <v>2</v>
      </c>
      <c r="C167" s="10">
        <v>4.5454545454545456E-2</v>
      </c>
      <c r="D167" s="11">
        <v>0</v>
      </c>
      <c r="E167" s="10">
        <v>0</v>
      </c>
      <c r="F167" s="11">
        <v>1</v>
      </c>
      <c r="G167" s="10">
        <v>2.2727272727272728E-2</v>
      </c>
      <c r="H167" s="11">
        <v>1</v>
      </c>
      <c r="I167" s="10">
        <v>2.2727272727272728E-2</v>
      </c>
      <c r="J167" s="11">
        <v>6</v>
      </c>
      <c r="K167" s="10">
        <v>0.13636363636363635</v>
      </c>
      <c r="L167" s="11">
        <v>8</v>
      </c>
      <c r="M167" s="10">
        <v>0.18181818181818182</v>
      </c>
      <c r="N167" s="11">
        <v>11</v>
      </c>
      <c r="O167" s="10">
        <v>0.25</v>
      </c>
      <c r="P167" s="11">
        <v>15</v>
      </c>
      <c r="Q167" s="12">
        <v>0.34090909090909094</v>
      </c>
    </row>
    <row r="168" spans="1:17">
      <c r="A168" s="3" t="s">
        <v>9</v>
      </c>
      <c r="B168" s="9">
        <v>4</v>
      </c>
      <c r="C168" s="10">
        <v>8.3333333333333343E-2</v>
      </c>
      <c r="D168" s="11">
        <v>3</v>
      </c>
      <c r="E168" s="10">
        <v>6.25E-2</v>
      </c>
      <c r="F168" s="11">
        <v>1</v>
      </c>
      <c r="G168" s="10">
        <v>2.0833333333333336E-2</v>
      </c>
      <c r="H168" s="11">
        <v>2</v>
      </c>
      <c r="I168" s="10">
        <v>4.1666666666666671E-2</v>
      </c>
      <c r="J168" s="11">
        <v>6</v>
      </c>
      <c r="K168" s="10">
        <v>0.125</v>
      </c>
      <c r="L168" s="11">
        <v>14</v>
      </c>
      <c r="M168" s="10">
        <v>0.29166666666666669</v>
      </c>
      <c r="N168" s="11">
        <v>12</v>
      </c>
      <c r="O168" s="10">
        <v>0.25</v>
      </c>
      <c r="P168" s="11">
        <v>6</v>
      </c>
      <c r="Q168" s="12">
        <v>0.125</v>
      </c>
    </row>
    <row r="169" spans="1:17" ht="15" customHeight="1" thickBot="1">
      <c r="A169" s="4" t="s">
        <v>10</v>
      </c>
      <c r="B169" s="13">
        <v>7</v>
      </c>
      <c r="C169" s="14">
        <v>5.7377049180327863E-2</v>
      </c>
      <c r="D169" s="15">
        <v>3</v>
      </c>
      <c r="E169" s="14">
        <v>2.4590163934426229E-2</v>
      </c>
      <c r="F169" s="15">
        <v>4</v>
      </c>
      <c r="G169" s="14">
        <v>3.2786885245901641E-2</v>
      </c>
      <c r="H169" s="15">
        <v>3</v>
      </c>
      <c r="I169" s="14">
        <v>2.4590163934426229E-2</v>
      </c>
      <c r="J169" s="15">
        <v>18</v>
      </c>
      <c r="K169" s="14">
        <v>0.14754098360655737</v>
      </c>
      <c r="L169" s="15">
        <v>30</v>
      </c>
      <c r="M169" s="14">
        <v>0.24590163934426229</v>
      </c>
      <c r="N169" s="15">
        <v>28</v>
      </c>
      <c r="O169" s="14">
        <v>0.22950819672131145</v>
      </c>
      <c r="P169" s="15">
        <v>29</v>
      </c>
      <c r="Q169" s="16">
        <v>0.23770491803278687</v>
      </c>
    </row>
    <row r="172" spans="1:17" ht="18">
      <c r="A172" s="1"/>
    </row>
    <row r="174" spans="1:17" ht="18" customHeight="1">
      <c r="A174" s="326" t="s">
        <v>95</v>
      </c>
      <c r="B174" s="326"/>
      <c r="C174" s="326"/>
      <c r="D174" s="326"/>
      <c r="E174" s="326"/>
      <c r="F174" s="326"/>
      <c r="G174" s="326"/>
      <c r="H174" s="326"/>
      <c r="I174" s="326"/>
      <c r="J174" s="326"/>
      <c r="K174" s="326"/>
      <c r="L174" s="326"/>
      <c r="M174" s="326"/>
    </row>
    <row r="175" spans="1:17" ht="15" customHeight="1">
      <c r="A175" s="327"/>
      <c r="B175" s="330" t="s">
        <v>96</v>
      </c>
      <c r="C175" s="331"/>
      <c r="D175" s="331"/>
      <c r="E175" s="331"/>
      <c r="F175" s="331"/>
      <c r="G175" s="331"/>
      <c r="H175" s="331"/>
      <c r="I175" s="331"/>
      <c r="J175" s="331"/>
      <c r="K175" s="331"/>
      <c r="L175" s="331"/>
      <c r="M175" s="332"/>
    </row>
    <row r="176" spans="1:17" ht="15" customHeight="1">
      <c r="A176" s="328"/>
      <c r="B176" s="333" t="s">
        <v>97</v>
      </c>
      <c r="C176" s="324"/>
      <c r="D176" s="324" t="s">
        <v>98</v>
      </c>
      <c r="E176" s="324"/>
      <c r="F176" s="324" t="s">
        <v>99</v>
      </c>
      <c r="G176" s="324"/>
      <c r="H176" s="324" t="s">
        <v>100</v>
      </c>
      <c r="I176" s="324"/>
      <c r="J176" s="324" t="s">
        <v>101</v>
      </c>
      <c r="K176" s="324"/>
      <c r="L176" s="324" t="s">
        <v>102</v>
      </c>
      <c r="M176" s="325"/>
    </row>
    <row r="177" spans="1:19" ht="15" customHeight="1" thickBot="1">
      <c r="A177" s="329"/>
      <c r="B177" s="57" t="s">
        <v>4</v>
      </c>
      <c r="C177" s="58" t="s">
        <v>5</v>
      </c>
      <c r="D177" s="58" t="s">
        <v>4</v>
      </c>
      <c r="E177" s="58" t="s">
        <v>5</v>
      </c>
      <c r="F177" s="58" t="s">
        <v>4</v>
      </c>
      <c r="G177" s="58" t="s">
        <v>5</v>
      </c>
      <c r="H177" s="58" t="s">
        <v>4</v>
      </c>
      <c r="I177" s="58" t="s">
        <v>5</v>
      </c>
      <c r="J177" s="58" t="s">
        <v>4</v>
      </c>
      <c r="K177" s="58" t="s">
        <v>5</v>
      </c>
      <c r="L177" s="58" t="s">
        <v>4</v>
      </c>
      <c r="M177" s="59" t="s">
        <v>5</v>
      </c>
    </row>
    <row r="178" spans="1:19" ht="15.75" thickTop="1">
      <c r="A178" s="2" t="s">
        <v>6</v>
      </c>
      <c r="B178" s="5">
        <v>1</v>
      </c>
      <c r="C178" s="6">
        <v>5.5555555555555552E-2</v>
      </c>
      <c r="D178" s="7">
        <v>0</v>
      </c>
      <c r="E178" s="6">
        <v>0</v>
      </c>
      <c r="F178" s="7">
        <v>3</v>
      </c>
      <c r="G178" s="6">
        <v>0.16666666666666669</v>
      </c>
      <c r="H178" s="7">
        <v>4</v>
      </c>
      <c r="I178" s="6">
        <v>0.22222222222222221</v>
      </c>
      <c r="J178" s="7">
        <v>2</v>
      </c>
      <c r="K178" s="6">
        <v>0.1111111111111111</v>
      </c>
      <c r="L178" s="7">
        <v>8</v>
      </c>
      <c r="M178" s="8">
        <v>0.44444444444444442</v>
      </c>
    </row>
    <row r="179" spans="1:19" ht="24">
      <c r="A179" s="3" t="s">
        <v>7</v>
      </c>
      <c r="B179" s="9">
        <v>2</v>
      </c>
      <c r="C179" s="10">
        <v>0.2</v>
      </c>
      <c r="D179" s="11">
        <v>1</v>
      </c>
      <c r="E179" s="10">
        <v>0.1</v>
      </c>
      <c r="F179" s="11">
        <v>1</v>
      </c>
      <c r="G179" s="10">
        <v>0.1</v>
      </c>
      <c r="H179" s="11">
        <v>2</v>
      </c>
      <c r="I179" s="10">
        <v>0.2</v>
      </c>
      <c r="J179" s="11">
        <v>0</v>
      </c>
      <c r="K179" s="10">
        <v>0</v>
      </c>
      <c r="L179" s="11">
        <v>4</v>
      </c>
      <c r="M179" s="12">
        <v>0.4</v>
      </c>
    </row>
    <row r="180" spans="1:19" ht="24">
      <c r="A180" s="3" t="s">
        <v>8</v>
      </c>
      <c r="B180" s="9">
        <v>2</v>
      </c>
      <c r="C180" s="10">
        <v>4.3478260869565216E-2</v>
      </c>
      <c r="D180" s="11">
        <v>8</v>
      </c>
      <c r="E180" s="10">
        <v>0.17391304347826086</v>
      </c>
      <c r="F180" s="11">
        <v>1</v>
      </c>
      <c r="G180" s="10">
        <v>2.1739130434782608E-2</v>
      </c>
      <c r="H180" s="11">
        <v>8</v>
      </c>
      <c r="I180" s="10">
        <v>0.17391304347826086</v>
      </c>
      <c r="J180" s="11">
        <v>4</v>
      </c>
      <c r="K180" s="10">
        <v>8.6956521739130432E-2</v>
      </c>
      <c r="L180" s="11">
        <v>23</v>
      </c>
      <c r="M180" s="12">
        <v>0.5</v>
      </c>
    </row>
    <row r="181" spans="1:19">
      <c r="A181" s="3" t="s">
        <v>9</v>
      </c>
      <c r="B181" s="9">
        <v>10</v>
      </c>
      <c r="C181" s="10">
        <v>0.20408163265306123</v>
      </c>
      <c r="D181" s="11">
        <v>13</v>
      </c>
      <c r="E181" s="10">
        <v>0.26530612244897961</v>
      </c>
      <c r="F181" s="11">
        <v>3</v>
      </c>
      <c r="G181" s="10">
        <v>6.1224489795918366E-2</v>
      </c>
      <c r="H181" s="11">
        <v>4</v>
      </c>
      <c r="I181" s="10">
        <v>8.1632653061224497E-2</v>
      </c>
      <c r="J181" s="11">
        <v>1</v>
      </c>
      <c r="K181" s="10">
        <v>2.0408163265306124E-2</v>
      </c>
      <c r="L181" s="11">
        <v>18</v>
      </c>
      <c r="M181" s="12">
        <v>0.36734693877551022</v>
      </c>
    </row>
    <row r="182" spans="1:19">
      <c r="A182" s="4" t="s">
        <v>10</v>
      </c>
      <c r="B182" s="13">
        <v>15</v>
      </c>
      <c r="C182" s="14">
        <v>0.12195121951219512</v>
      </c>
      <c r="D182" s="15">
        <v>22</v>
      </c>
      <c r="E182" s="14">
        <v>0.17886178861788618</v>
      </c>
      <c r="F182" s="15">
        <v>8</v>
      </c>
      <c r="G182" s="14">
        <v>6.5040650406504058E-2</v>
      </c>
      <c r="H182" s="15">
        <v>18</v>
      </c>
      <c r="I182" s="14">
        <v>0.14634146341463417</v>
      </c>
      <c r="J182" s="15">
        <v>7</v>
      </c>
      <c r="K182" s="14">
        <v>5.6910569105691061E-2</v>
      </c>
      <c r="L182" s="15">
        <v>53</v>
      </c>
      <c r="M182" s="16">
        <v>0.43089430894308939</v>
      </c>
    </row>
    <row r="185" spans="1:19" ht="15.75" thickBot="1">
      <c r="A185" s="385" t="s">
        <v>103</v>
      </c>
      <c r="B185" s="385"/>
      <c r="C185" s="385"/>
      <c r="D185" s="385"/>
      <c r="E185" s="385"/>
      <c r="F185" s="385"/>
      <c r="G185" s="385"/>
      <c r="H185" s="385"/>
      <c r="I185" s="385"/>
      <c r="J185" s="385"/>
      <c r="K185" s="385"/>
      <c r="L185" s="385"/>
      <c r="M185" s="385"/>
      <c r="N185" s="385"/>
      <c r="O185" s="385"/>
      <c r="P185" s="385"/>
      <c r="Q185" s="385"/>
      <c r="R185" s="385"/>
      <c r="S185" s="385"/>
    </row>
    <row r="186" spans="1:19" ht="64.5" customHeight="1" thickTop="1">
      <c r="A186" s="386"/>
      <c r="B186" s="389" t="s">
        <v>104</v>
      </c>
      <c r="C186" s="390"/>
      <c r="D186" s="390" t="s">
        <v>105</v>
      </c>
      <c r="E186" s="390"/>
      <c r="F186" s="390" t="s">
        <v>106</v>
      </c>
      <c r="G186" s="390"/>
      <c r="H186" s="390" t="s">
        <v>107</v>
      </c>
      <c r="I186" s="390"/>
      <c r="J186" s="390" t="s">
        <v>108</v>
      </c>
      <c r="K186" s="390"/>
      <c r="L186" s="390" t="s">
        <v>109</v>
      </c>
      <c r="M186" s="390"/>
      <c r="N186" s="390" t="s">
        <v>110</v>
      </c>
      <c r="O186" s="390"/>
      <c r="P186" s="390" t="s">
        <v>111</v>
      </c>
      <c r="Q186" s="390"/>
      <c r="R186" s="390" t="s">
        <v>112</v>
      </c>
      <c r="S186" s="391"/>
    </row>
    <row r="187" spans="1:19">
      <c r="A187" s="387"/>
      <c r="B187" s="392" t="s">
        <v>114</v>
      </c>
      <c r="C187" s="393"/>
      <c r="D187" s="393" t="s">
        <v>27</v>
      </c>
      <c r="E187" s="393"/>
      <c r="F187" s="393" t="s">
        <v>27</v>
      </c>
      <c r="G187" s="393"/>
      <c r="H187" s="393" t="s">
        <v>114</v>
      </c>
      <c r="I187" s="393"/>
      <c r="J187" s="393" t="s">
        <v>114</v>
      </c>
      <c r="K187" s="393"/>
      <c r="L187" s="393" t="s">
        <v>114</v>
      </c>
      <c r="M187" s="393"/>
      <c r="N187" s="393" t="s">
        <v>114</v>
      </c>
      <c r="O187" s="393"/>
      <c r="P187" s="393" t="s">
        <v>114</v>
      </c>
      <c r="Q187" s="393"/>
      <c r="R187" s="393" t="s">
        <v>114</v>
      </c>
      <c r="S187" s="394"/>
    </row>
    <row r="188" spans="1:19" ht="15.75" thickBot="1">
      <c r="A188" s="388"/>
      <c r="B188" s="144" t="s">
        <v>4</v>
      </c>
      <c r="C188" s="147" t="s">
        <v>5</v>
      </c>
      <c r="D188" s="145" t="s">
        <v>4</v>
      </c>
      <c r="E188" s="145" t="s">
        <v>5</v>
      </c>
      <c r="F188" s="145" t="s">
        <v>4</v>
      </c>
      <c r="G188" s="145" t="s">
        <v>5</v>
      </c>
      <c r="H188" s="145" t="s">
        <v>4</v>
      </c>
      <c r="I188" s="145" t="s">
        <v>5</v>
      </c>
      <c r="J188" s="145" t="s">
        <v>4</v>
      </c>
      <c r="K188" s="145" t="s">
        <v>5</v>
      </c>
      <c r="L188" s="145" t="s">
        <v>4</v>
      </c>
      <c r="M188" s="145" t="s">
        <v>5</v>
      </c>
      <c r="N188" s="145" t="s">
        <v>4</v>
      </c>
      <c r="O188" s="145" t="s">
        <v>5</v>
      </c>
      <c r="P188" s="145" t="s">
        <v>4</v>
      </c>
      <c r="Q188" s="145" t="s">
        <v>5</v>
      </c>
      <c r="R188" s="145" t="s">
        <v>4</v>
      </c>
      <c r="S188" s="146" t="s">
        <v>5</v>
      </c>
    </row>
    <row r="189" spans="1:19" ht="15.75" thickTop="1">
      <c r="A189" s="129" t="s">
        <v>6</v>
      </c>
      <c r="B189" s="130">
        <v>4</v>
      </c>
      <c r="C189" s="131">
        <f>B189/SUM(B189,D189,F189,H189,J189,L189,N189,P189,R189)</f>
        <v>0.12121212121212122</v>
      </c>
      <c r="D189" s="132">
        <v>2</v>
      </c>
      <c r="E189" s="131">
        <f>D189/SUM(D189,B189,F189,H189,J189,L189,N189,P189,R189)</f>
        <v>6.0606060606060608E-2</v>
      </c>
      <c r="F189" s="132">
        <v>3</v>
      </c>
      <c r="G189" s="131">
        <f>F189/SUM(F189,D189,B189,H189,J189,L189,N189,P189,R189)</f>
        <v>9.0909090909090912E-2</v>
      </c>
      <c r="H189" s="132">
        <v>7</v>
      </c>
      <c r="I189" s="131">
        <f>H189/SUM(B189,D189,F189,H189,J189,L189,N189,P189,R189)</f>
        <v>0.21212121212121213</v>
      </c>
      <c r="J189" s="132">
        <v>0</v>
      </c>
      <c r="K189" s="131">
        <f>J189/SUM(B189,D189,F189,H189,J189,L189,N189,P189,R189)</f>
        <v>0</v>
      </c>
      <c r="L189" s="132">
        <v>5</v>
      </c>
      <c r="M189" s="131">
        <f>L189/SUM(B189,D189,F189,H189,J189,L189,N189,P189,R189)</f>
        <v>0.15151515151515152</v>
      </c>
      <c r="N189" s="132">
        <v>12</v>
      </c>
      <c r="O189" s="131">
        <f>N189/SUM(R189,P189,N189,L189,J189,H189,F189,D189,B189)</f>
        <v>0.36363636363636365</v>
      </c>
      <c r="P189" s="132">
        <v>0</v>
      </c>
      <c r="Q189" s="131">
        <v>0</v>
      </c>
      <c r="R189" s="132">
        <v>0</v>
      </c>
      <c r="S189" s="133">
        <f>R189/SUM(R189,P189,N189,L189,J189,H189,F189,D189,B189)</f>
        <v>0</v>
      </c>
    </row>
    <row r="190" spans="1:19" ht="24">
      <c r="A190" s="134" t="s">
        <v>7</v>
      </c>
      <c r="B190" s="135">
        <v>4</v>
      </c>
      <c r="C190" s="136">
        <f t="shared" ref="C190:C192" si="3">B190/SUM(B190,D190,F190,H190,J190,L190,N190,P190,R190)</f>
        <v>0.26666666666666666</v>
      </c>
      <c r="D190" s="137">
        <v>2</v>
      </c>
      <c r="E190" s="136">
        <f t="shared" ref="E190:E192" si="4">D190/SUM(D190,B190,F190,H190,J190,L190,N190,P190,R190)</f>
        <v>0.13333333333333333</v>
      </c>
      <c r="F190" s="137">
        <v>2</v>
      </c>
      <c r="G190" s="136">
        <f t="shared" ref="G190:G192" si="5">F190/SUM(F190,D190,B190,H190,J190,L190,N190,P190,R190)</f>
        <v>0.13333333333333333</v>
      </c>
      <c r="H190" s="137">
        <v>0</v>
      </c>
      <c r="I190" s="136">
        <f t="shared" ref="I190:I192" si="6">H190/SUM(B190,D190,F190,H190,J190,L190,N190,P190,R190)</f>
        <v>0</v>
      </c>
      <c r="J190" s="137">
        <v>0</v>
      </c>
      <c r="K190" s="136">
        <f t="shared" ref="K190:K192" si="7">J190/SUM(B190,D190,F190,H190,J190,L190,N190,P190,R190)</f>
        <v>0</v>
      </c>
      <c r="L190" s="137">
        <v>0</v>
      </c>
      <c r="M190" s="136">
        <f t="shared" ref="M190:M192" si="8">L190/SUM(B190,D190,F190,H190,J190,L190,N190,P190,R190)</f>
        <v>0</v>
      </c>
      <c r="N190" s="137">
        <v>7</v>
      </c>
      <c r="O190" s="136">
        <f t="shared" ref="O190:O192" si="9">N190/SUM(R190,P190,N190,L190,J190,H190,F190,D190,B190)</f>
        <v>0.46666666666666667</v>
      </c>
      <c r="P190" s="137">
        <v>0</v>
      </c>
      <c r="Q190" s="136">
        <v>0</v>
      </c>
      <c r="R190" s="137">
        <v>0</v>
      </c>
      <c r="S190" s="138">
        <f t="shared" ref="S190:S191" si="10">R190/SUM(R190,P190,N190,L190,J190,H190,F190,D190,B190)</f>
        <v>0</v>
      </c>
    </row>
    <row r="191" spans="1:19" ht="24">
      <c r="A191" s="134" t="s">
        <v>8</v>
      </c>
      <c r="B191" s="135">
        <v>26</v>
      </c>
      <c r="C191" s="136">
        <f t="shared" si="3"/>
        <v>0.30952380952380953</v>
      </c>
      <c r="D191" s="137">
        <v>15</v>
      </c>
      <c r="E191" s="136">
        <f t="shared" si="4"/>
        <v>0.17857142857142858</v>
      </c>
      <c r="F191" s="137">
        <v>2</v>
      </c>
      <c r="G191" s="136">
        <f t="shared" si="5"/>
        <v>2.3809523809523808E-2</v>
      </c>
      <c r="H191" s="137">
        <v>4</v>
      </c>
      <c r="I191" s="136">
        <f t="shared" si="6"/>
        <v>4.7619047619047616E-2</v>
      </c>
      <c r="J191" s="137">
        <v>0</v>
      </c>
      <c r="K191" s="136">
        <f t="shared" si="7"/>
        <v>0</v>
      </c>
      <c r="L191" s="137">
        <v>6</v>
      </c>
      <c r="M191" s="136">
        <f t="shared" si="8"/>
        <v>7.1428571428571425E-2</v>
      </c>
      <c r="N191" s="137">
        <v>30</v>
      </c>
      <c r="O191" s="136">
        <f t="shared" si="9"/>
        <v>0.35714285714285715</v>
      </c>
      <c r="P191" s="137">
        <v>0</v>
      </c>
      <c r="Q191" s="136">
        <v>0</v>
      </c>
      <c r="R191" s="137">
        <v>1</v>
      </c>
      <c r="S191" s="138">
        <f t="shared" si="10"/>
        <v>1.1904761904761904E-2</v>
      </c>
    </row>
    <row r="192" spans="1:19" ht="15.75" thickBot="1">
      <c r="A192" s="139" t="s">
        <v>9</v>
      </c>
      <c r="B192" s="140">
        <v>33</v>
      </c>
      <c r="C192" s="141">
        <f t="shared" si="3"/>
        <v>0.35869565217391303</v>
      </c>
      <c r="D192" s="142">
        <v>13</v>
      </c>
      <c r="E192" s="141">
        <f t="shared" si="4"/>
        <v>0.14130434782608695</v>
      </c>
      <c r="F192" s="142">
        <v>5</v>
      </c>
      <c r="G192" s="141">
        <f t="shared" si="5"/>
        <v>5.434782608695652E-2</v>
      </c>
      <c r="H192" s="142">
        <v>14</v>
      </c>
      <c r="I192" s="141">
        <f t="shared" si="6"/>
        <v>0.15217391304347827</v>
      </c>
      <c r="J192" s="142">
        <v>0</v>
      </c>
      <c r="K192" s="141">
        <f t="shared" si="7"/>
        <v>0</v>
      </c>
      <c r="L192" s="142">
        <v>9</v>
      </c>
      <c r="M192" s="141">
        <f t="shared" si="8"/>
        <v>9.7826086956521743E-2</v>
      </c>
      <c r="N192" s="142">
        <v>17</v>
      </c>
      <c r="O192" s="141">
        <f t="shared" si="9"/>
        <v>0.18478260869565216</v>
      </c>
      <c r="P192" s="142">
        <v>0</v>
      </c>
      <c r="Q192" s="141">
        <v>0</v>
      </c>
      <c r="R192" s="142">
        <v>1</v>
      </c>
      <c r="S192" s="143">
        <f>R192/SUM(R192,P192,N192,L192,J192,H192,F192,D192,B192)</f>
        <v>1.0869565217391304E-2</v>
      </c>
    </row>
    <row r="193" spans="1:57" ht="15.75" thickTop="1"/>
    <row r="195" spans="1:57" ht="18" customHeight="1">
      <c r="A195" s="326" t="s">
        <v>115</v>
      </c>
      <c r="B195" s="326"/>
      <c r="C195" s="326"/>
      <c r="D195" s="326"/>
      <c r="E195" s="326"/>
      <c r="F195" s="326"/>
      <c r="G195" s="326"/>
      <c r="H195" s="326"/>
      <c r="I195" s="326"/>
      <c r="J195" s="326"/>
      <c r="K195" s="326"/>
      <c r="L195" s="326"/>
      <c r="M195" s="326"/>
      <c r="N195" s="326"/>
      <c r="O195" s="326"/>
      <c r="P195" s="326"/>
      <c r="Q195" s="326"/>
      <c r="R195" s="326"/>
      <c r="S195" s="326"/>
      <c r="T195" s="326"/>
      <c r="U195" s="326"/>
      <c r="V195" s="326"/>
      <c r="W195" s="326"/>
      <c r="X195" s="326"/>
      <c r="Y195" s="326"/>
      <c r="Z195" s="326"/>
      <c r="AA195" s="326"/>
      <c r="AB195" s="326"/>
      <c r="AC195" s="326"/>
      <c r="AD195" s="326"/>
      <c r="AE195" s="326"/>
      <c r="AF195" s="326"/>
      <c r="AG195" s="326"/>
      <c r="AH195" s="326"/>
      <c r="AI195" s="326"/>
      <c r="AJ195" s="326"/>
      <c r="AK195" s="326"/>
      <c r="AL195" s="326"/>
      <c r="AM195" s="326"/>
      <c r="AN195" s="326"/>
      <c r="AO195" s="326"/>
      <c r="AP195" s="326"/>
      <c r="AQ195" s="326"/>
      <c r="AR195" s="326"/>
      <c r="AS195" s="326"/>
      <c r="AT195" s="326"/>
      <c r="AU195" s="326"/>
      <c r="AV195" s="326"/>
      <c r="AW195" s="326"/>
      <c r="AX195" s="326"/>
      <c r="AY195" s="326"/>
      <c r="AZ195" s="326"/>
      <c r="BA195" s="326"/>
      <c r="BB195" s="326"/>
      <c r="BC195" s="326"/>
      <c r="BD195" s="326"/>
      <c r="BE195" s="326"/>
    </row>
    <row r="196" spans="1:57" ht="15" customHeight="1">
      <c r="A196" s="327"/>
      <c r="B196" s="330" t="s">
        <v>116</v>
      </c>
      <c r="C196" s="331"/>
      <c r="D196" s="331"/>
      <c r="E196" s="331"/>
      <c r="F196" s="331"/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  <c r="Q196" s="331"/>
      <c r="R196" s="331"/>
      <c r="S196" s="331"/>
      <c r="T196" s="331"/>
      <c r="U196" s="331"/>
      <c r="V196" s="331"/>
      <c r="W196" s="331"/>
      <c r="X196" s="331"/>
      <c r="Y196" s="331"/>
      <c r="Z196" s="331"/>
      <c r="AA196" s="331"/>
      <c r="AB196" s="331"/>
      <c r="AC196" s="331"/>
      <c r="AD196" s="331"/>
      <c r="AE196" s="331"/>
      <c r="AF196" s="331"/>
      <c r="AG196" s="331"/>
      <c r="AH196" s="331"/>
      <c r="AI196" s="331"/>
      <c r="AJ196" s="331"/>
      <c r="AK196" s="331"/>
      <c r="AL196" s="331"/>
      <c r="AM196" s="331"/>
      <c r="AN196" s="331"/>
      <c r="AO196" s="331"/>
      <c r="AP196" s="331"/>
      <c r="AQ196" s="331"/>
      <c r="AR196" s="331"/>
      <c r="AS196" s="331"/>
      <c r="AT196" s="331"/>
      <c r="AU196" s="331"/>
      <c r="AV196" s="331"/>
      <c r="AW196" s="331"/>
      <c r="AX196" s="331"/>
      <c r="AY196" s="331"/>
      <c r="AZ196" s="331"/>
      <c r="BA196" s="331"/>
      <c r="BB196" s="331"/>
      <c r="BC196" s="331"/>
      <c r="BD196" s="331"/>
      <c r="BE196" s="332"/>
    </row>
    <row r="197" spans="1:57" ht="79.5" customHeight="1">
      <c r="A197" s="328"/>
      <c r="B197" s="333" t="s">
        <v>117</v>
      </c>
      <c r="C197" s="324"/>
      <c r="D197" s="324" t="s">
        <v>118</v>
      </c>
      <c r="E197" s="324"/>
      <c r="F197" s="324" t="s">
        <v>119</v>
      </c>
      <c r="G197" s="324"/>
      <c r="H197" s="324" t="s">
        <v>120</v>
      </c>
      <c r="I197" s="324"/>
      <c r="J197" s="324" t="s">
        <v>121</v>
      </c>
      <c r="K197" s="324"/>
      <c r="L197" s="324" t="s">
        <v>122</v>
      </c>
      <c r="M197" s="324"/>
      <c r="N197" s="324" t="s">
        <v>123</v>
      </c>
      <c r="O197" s="324"/>
      <c r="P197" s="324" t="s">
        <v>124</v>
      </c>
      <c r="Q197" s="324"/>
      <c r="R197" s="324" t="s">
        <v>125</v>
      </c>
      <c r="S197" s="324"/>
      <c r="T197" s="324" t="s">
        <v>126</v>
      </c>
      <c r="U197" s="324"/>
      <c r="V197" s="324" t="s">
        <v>127</v>
      </c>
      <c r="W197" s="324"/>
      <c r="X197" s="324" t="s">
        <v>128</v>
      </c>
      <c r="Y197" s="324"/>
      <c r="Z197" s="324" t="s">
        <v>129</v>
      </c>
      <c r="AA197" s="324"/>
      <c r="AB197" s="324" t="s">
        <v>130</v>
      </c>
      <c r="AC197" s="324"/>
      <c r="AD197" s="324" t="s">
        <v>131</v>
      </c>
      <c r="AE197" s="324"/>
      <c r="AF197" s="324" t="s">
        <v>132</v>
      </c>
      <c r="AG197" s="324"/>
      <c r="AH197" s="324" t="s">
        <v>133</v>
      </c>
      <c r="AI197" s="324"/>
      <c r="AJ197" s="324" t="s">
        <v>134</v>
      </c>
      <c r="AK197" s="324"/>
      <c r="AL197" s="324" t="s">
        <v>135</v>
      </c>
      <c r="AM197" s="324"/>
      <c r="AN197" s="324" t="s">
        <v>136</v>
      </c>
      <c r="AO197" s="324"/>
      <c r="AP197" s="324" t="s">
        <v>137</v>
      </c>
      <c r="AQ197" s="324"/>
      <c r="AR197" s="324" t="s">
        <v>138</v>
      </c>
      <c r="AS197" s="324"/>
      <c r="AT197" s="324" t="s">
        <v>139</v>
      </c>
      <c r="AU197" s="324"/>
      <c r="AV197" s="324" t="s">
        <v>140</v>
      </c>
      <c r="AW197" s="324"/>
      <c r="AX197" s="324" t="s">
        <v>141</v>
      </c>
      <c r="AY197" s="324"/>
      <c r="AZ197" s="324" t="s">
        <v>142</v>
      </c>
      <c r="BA197" s="324"/>
      <c r="BB197" s="324" t="s">
        <v>143</v>
      </c>
      <c r="BC197" s="324"/>
      <c r="BD197" s="324" t="s">
        <v>144</v>
      </c>
      <c r="BE197" s="325"/>
    </row>
    <row r="198" spans="1:57" ht="15" customHeight="1">
      <c r="A198" s="329"/>
      <c r="B198" s="57" t="s">
        <v>4</v>
      </c>
      <c r="C198" s="58" t="s">
        <v>5</v>
      </c>
      <c r="D198" s="58" t="s">
        <v>4</v>
      </c>
      <c r="E198" s="58" t="s">
        <v>5</v>
      </c>
      <c r="F198" s="58" t="s">
        <v>4</v>
      </c>
      <c r="G198" s="58" t="s">
        <v>5</v>
      </c>
      <c r="H198" s="58" t="s">
        <v>4</v>
      </c>
      <c r="I198" s="58" t="s">
        <v>5</v>
      </c>
      <c r="J198" s="58" t="s">
        <v>4</v>
      </c>
      <c r="K198" s="58" t="s">
        <v>5</v>
      </c>
      <c r="L198" s="58" t="s">
        <v>4</v>
      </c>
      <c r="M198" s="58" t="s">
        <v>5</v>
      </c>
      <c r="N198" s="58" t="s">
        <v>4</v>
      </c>
      <c r="O198" s="58" t="s">
        <v>5</v>
      </c>
      <c r="P198" s="58" t="s">
        <v>4</v>
      </c>
      <c r="Q198" s="58" t="s">
        <v>5</v>
      </c>
      <c r="R198" s="58" t="s">
        <v>4</v>
      </c>
      <c r="S198" s="58" t="s">
        <v>5</v>
      </c>
      <c r="T198" s="58" t="s">
        <v>4</v>
      </c>
      <c r="U198" s="58" t="s">
        <v>5</v>
      </c>
      <c r="V198" s="58" t="s">
        <v>4</v>
      </c>
      <c r="W198" s="58" t="s">
        <v>5</v>
      </c>
      <c r="X198" s="58" t="s">
        <v>4</v>
      </c>
      <c r="Y198" s="58" t="s">
        <v>5</v>
      </c>
      <c r="Z198" s="58" t="s">
        <v>4</v>
      </c>
      <c r="AA198" s="58" t="s">
        <v>5</v>
      </c>
      <c r="AB198" s="58" t="s">
        <v>4</v>
      </c>
      <c r="AC198" s="58" t="s">
        <v>5</v>
      </c>
      <c r="AD198" s="58" t="s">
        <v>4</v>
      </c>
      <c r="AE198" s="58" t="s">
        <v>5</v>
      </c>
      <c r="AF198" s="58" t="s">
        <v>4</v>
      </c>
      <c r="AG198" s="58" t="s">
        <v>5</v>
      </c>
      <c r="AH198" s="58" t="s">
        <v>4</v>
      </c>
      <c r="AI198" s="58" t="s">
        <v>5</v>
      </c>
      <c r="AJ198" s="58" t="s">
        <v>4</v>
      </c>
      <c r="AK198" s="58" t="s">
        <v>5</v>
      </c>
      <c r="AL198" s="58" t="s">
        <v>4</v>
      </c>
      <c r="AM198" s="58" t="s">
        <v>5</v>
      </c>
      <c r="AN198" s="58" t="s">
        <v>4</v>
      </c>
      <c r="AO198" s="58" t="s">
        <v>5</v>
      </c>
      <c r="AP198" s="58" t="s">
        <v>4</v>
      </c>
      <c r="AQ198" s="58" t="s">
        <v>5</v>
      </c>
      <c r="AR198" s="58" t="s">
        <v>4</v>
      </c>
      <c r="AS198" s="58" t="s">
        <v>5</v>
      </c>
      <c r="AT198" s="58" t="s">
        <v>4</v>
      </c>
      <c r="AU198" s="58" t="s">
        <v>5</v>
      </c>
      <c r="AV198" s="58" t="s">
        <v>4</v>
      </c>
      <c r="AW198" s="58" t="s">
        <v>5</v>
      </c>
      <c r="AX198" s="58" t="s">
        <v>4</v>
      </c>
      <c r="AY198" s="58" t="s">
        <v>5</v>
      </c>
      <c r="AZ198" s="58" t="s">
        <v>4</v>
      </c>
      <c r="BA198" s="58" t="s">
        <v>5</v>
      </c>
      <c r="BB198" s="58" t="s">
        <v>4</v>
      </c>
      <c r="BC198" s="58" t="s">
        <v>5</v>
      </c>
      <c r="BD198" s="58" t="s">
        <v>4</v>
      </c>
      <c r="BE198" s="59" t="s">
        <v>5</v>
      </c>
    </row>
    <row r="199" spans="1:57">
      <c r="A199" s="2" t="s">
        <v>6</v>
      </c>
      <c r="B199" s="5">
        <v>0</v>
      </c>
      <c r="C199" s="6">
        <v>0</v>
      </c>
      <c r="D199" s="7">
        <v>0</v>
      </c>
      <c r="E199" s="6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  <c r="N199" s="7">
        <v>0</v>
      </c>
      <c r="O199" s="6">
        <v>0</v>
      </c>
      <c r="P199" s="7">
        <v>1</v>
      </c>
      <c r="Q199" s="6">
        <v>4.7619047619047616E-2</v>
      </c>
      <c r="R199" s="7">
        <v>6</v>
      </c>
      <c r="S199" s="6">
        <v>0.28571428571428575</v>
      </c>
      <c r="T199" s="7">
        <v>0</v>
      </c>
      <c r="U199" s="6">
        <v>0</v>
      </c>
      <c r="V199" s="7">
        <v>0</v>
      </c>
      <c r="W199" s="6">
        <v>0</v>
      </c>
      <c r="X199" s="7">
        <v>0</v>
      </c>
      <c r="Y199" s="6">
        <v>0</v>
      </c>
      <c r="Z199" s="7">
        <v>0</v>
      </c>
      <c r="AA199" s="6">
        <v>0</v>
      </c>
      <c r="AB199" s="7">
        <v>0</v>
      </c>
      <c r="AC199" s="6">
        <v>0</v>
      </c>
      <c r="AD199" s="7">
        <v>0</v>
      </c>
      <c r="AE199" s="6">
        <v>0</v>
      </c>
      <c r="AF199" s="7">
        <v>0</v>
      </c>
      <c r="AG199" s="6">
        <v>0</v>
      </c>
      <c r="AH199" s="7">
        <v>0</v>
      </c>
      <c r="AI199" s="6">
        <v>0</v>
      </c>
      <c r="AJ199" s="7">
        <v>9</v>
      </c>
      <c r="AK199" s="6">
        <v>0.42857142857142855</v>
      </c>
      <c r="AL199" s="7">
        <v>0</v>
      </c>
      <c r="AM199" s="6">
        <v>0</v>
      </c>
      <c r="AN199" s="7">
        <v>0</v>
      </c>
      <c r="AO199" s="6">
        <v>0</v>
      </c>
      <c r="AP199" s="7">
        <v>0</v>
      </c>
      <c r="AQ199" s="6">
        <v>0</v>
      </c>
      <c r="AR199" s="7">
        <v>1</v>
      </c>
      <c r="AS199" s="6">
        <v>4.7619047619047616E-2</v>
      </c>
      <c r="AT199" s="7">
        <v>0</v>
      </c>
      <c r="AU199" s="6">
        <v>0</v>
      </c>
      <c r="AV199" s="7">
        <v>4</v>
      </c>
      <c r="AW199" s="6">
        <v>0.19047619047619047</v>
      </c>
      <c r="AX199" s="7">
        <v>0</v>
      </c>
      <c r="AY199" s="6">
        <v>0</v>
      </c>
      <c r="AZ199" s="7">
        <v>0</v>
      </c>
      <c r="BA199" s="6">
        <v>0</v>
      </c>
      <c r="BB199" s="7">
        <v>0</v>
      </c>
      <c r="BC199" s="6">
        <v>0</v>
      </c>
      <c r="BD199" s="7">
        <v>0</v>
      </c>
      <c r="BE199" s="8">
        <v>0</v>
      </c>
    </row>
    <row r="200" spans="1:57" ht="24">
      <c r="A200" s="3" t="s">
        <v>7</v>
      </c>
      <c r="B200" s="9">
        <v>0</v>
      </c>
      <c r="C200" s="10">
        <v>0</v>
      </c>
      <c r="D200" s="11">
        <v>0</v>
      </c>
      <c r="E200" s="10">
        <v>0</v>
      </c>
      <c r="F200" s="11">
        <v>0</v>
      </c>
      <c r="G200" s="10">
        <v>0</v>
      </c>
      <c r="H200" s="11">
        <v>0</v>
      </c>
      <c r="I200" s="10">
        <v>0</v>
      </c>
      <c r="J200" s="11">
        <v>0</v>
      </c>
      <c r="K200" s="10">
        <v>0</v>
      </c>
      <c r="L200" s="11">
        <v>1</v>
      </c>
      <c r="M200" s="10">
        <v>0.1</v>
      </c>
      <c r="N200" s="11">
        <v>0</v>
      </c>
      <c r="O200" s="10">
        <v>0</v>
      </c>
      <c r="P200" s="11">
        <v>2</v>
      </c>
      <c r="Q200" s="10">
        <v>0.2</v>
      </c>
      <c r="R200" s="11">
        <v>3</v>
      </c>
      <c r="S200" s="10">
        <v>0.3</v>
      </c>
      <c r="T200" s="11">
        <v>0</v>
      </c>
      <c r="U200" s="10">
        <v>0</v>
      </c>
      <c r="V200" s="11">
        <v>0</v>
      </c>
      <c r="W200" s="10">
        <v>0</v>
      </c>
      <c r="X200" s="11">
        <v>0</v>
      </c>
      <c r="Y200" s="10">
        <v>0</v>
      </c>
      <c r="Z200" s="11">
        <v>0</v>
      </c>
      <c r="AA200" s="10">
        <v>0</v>
      </c>
      <c r="AB200" s="11">
        <v>1</v>
      </c>
      <c r="AC200" s="10">
        <v>0.1</v>
      </c>
      <c r="AD200" s="11">
        <v>0</v>
      </c>
      <c r="AE200" s="10">
        <v>0</v>
      </c>
      <c r="AF200" s="11">
        <v>0</v>
      </c>
      <c r="AG200" s="10">
        <v>0</v>
      </c>
      <c r="AH200" s="11">
        <v>0</v>
      </c>
      <c r="AI200" s="10">
        <v>0</v>
      </c>
      <c r="AJ200" s="11">
        <v>0</v>
      </c>
      <c r="AK200" s="10">
        <v>0</v>
      </c>
      <c r="AL200" s="11">
        <v>0</v>
      </c>
      <c r="AM200" s="10">
        <v>0</v>
      </c>
      <c r="AN200" s="11">
        <v>0</v>
      </c>
      <c r="AO200" s="10">
        <v>0</v>
      </c>
      <c r="AP200" s="11">
        <v>1</v>
      </c>
      <c r="AQ200" s="10">
        <v>0.1</v>
      </c>
      <c r="AR200" s="11">
        <v>0</v>
      </c>
      <c r="AS200" s="10">
        <v>0</v>
      </c>
      <c r="AT200" s="11">
        <v>0</v>
      </c>
      <c r="AU200" s="10">
        <v>0</v>
      </c>
      <c r="AV200" s="11">
        <v>2</v>
      </c>
      <c r="AW200" s="10">
        <v>0.2</v>
      </c>
      <c r="AX200" s="11">
        <v>0</v>
      </c>
      <c r="AY200" s="10">
        <v>0</v>
      </c>
      <c r="AZ200" s="11">
        <v>0</v>
      </c>
      <c r="BA200" s="10">
        <v>0</v>
      </c>
      <c r="BB200" s="11">
        <v>0</v>
      </c>
      <c r="BC200" s="10">
        <v>0</v>
      </c>
      <c r="BD200" s="11">
        <v>0</v>
      </c>
      <c r="BE200" s="12">
        <v>0</v>
      </c>
    </row>
    <row r="201" spans="1:57" ht="24">
      <c r="A201" s="3" t="s">
        <v>8</v>
      </c>
      <c r="B201" s="9">
        <v>0</v>
      </c>
      <c r="C201" s="10">
        <v>0</v>
      </c>
      <c r="D201" s="11">
        <v>0</v>
      </c>
      <c r="E201" s="10">
        <v>0</v>
      </c>
      <c r="F201" s="11">
        <v>1</v>
      </c>
      <c r="G201" s="10">
        <v>2.0833333333333336E-2</v>
      </c>
      <c r="H201" s="11">
        <v>1</v>
      </c>
      <c r="I201" s="10">
        <v>2.0833333333333336E-2</v>
      </c>
      <c r="J201" s="11">
        <v>0</v>
      </c>
      <c r="K201" s="10">
        <v>0</v>
      </c>
      <c r="L201" s="11">
        <v>2</v>
      </c>
      <c r="M201" s="10">
        <v>4.1666666666666671E-2</v>
      </c>
      <c r="N201" s="11">
        <v>2</v>
      </c>
      <c r="O201" s="10">
        <v>4.1666666666666671E-2</v>
      </c>
      <c r="P201" s="11">
        <v>6</v>
      </c>
      <c r="Q201" s="10">
        <v>0.125</v>
      </c>
      <c r="R201" s="11">
        <v>7</v>
      </c>
      <c r="S201" s="10">
        <v>0.14583333333333334</v>
      </c>
      <c r="T201" s="11">
        <v>1</v>
      </c>
      <c r="U201" s="10">
        <v>2.0833333333333336E-2</v>
      </c>
      <c r="V201" s="11">
        <v>6</v>
      </c>
      <c r="W201" s="10">
        <v>0.125</v>
      </c>
      <c r="X201" s="11">
        <v>0</v>
      </c>
      <c r="Y201" s="10">
        <v>0</v>
      </c>
      <c r="Z201" s="11">
        <v>1</v>
      </c>
      <c r="AA201" s="10">
        <v>2.0833333333333336E-2</v>
      </c>
      <c r="AB201" s="11">
        <v>2</v>
      </c>
      <c r="AC201" s="10">
        <v>4.1666666666666671E-2</v>
      </c>
      <c r="AD201" s="11">
        <v>0</v>
      </c>
      <c r="AE201" s="10">
        <v>0</v>
      </c>
      <c r="AF201" s="11">
        <v>1</v>
      </c>
      <c r="AG201" s="10">
        <v>2.0833333333333336E-2</v>
      </c>
      <c r="AH201" s="11">
        <v>0</v>
      </c>
      <c r="AI201" s="10">
        <v>0</v>
      </c>
      <c r="AJ201" s="11">
        <v>2</v>
      </c>
      <c r="AK201" s="10">
        <v>4.1666666666666671E-2</v>
      </c>
      <c r="AL201" s="11">
        <v>1</v>
      </c>
      <c r="AM201" s="10">
        <v>2.0833333333333336E-2</v>
      </c>
      <c r="AN201" s="11">
        <v>0</v>
      </c>
      <c r="AO201" s="10">
        <v>0</v>
      </c>
      <c r="AP201" s="11">
        <v>1</v>
      </c>
      <c r="AQ201" s="10">
        <v>2.0833333333333336E-2</v>
      </c>
      <c r="AR201" s="11">
        <v>9</v>
      </c>
      <c r="AS201" s="10">
        <v>0.1875</v>
      </c>
      <c r="AT201" s="11">
        <v>2</v>
      </c>
      <c r="AU201" s="10">
        <v>4.1666666666666671E-2</v>
      </c>
      <c r="AV201" s="11">
        <v>2</v>
      </c>
      <c r="AW201" s="10">
        <v>4.1666666666666671E-2</v>
      </c>
      <c r="AX201" s="11">
        <v>0</v>
      </c>
      <c r="AY201" s="10">
        <v>0</v>
      </c>
      <c r="AZ201" s="11">
        <v>0</v>
      </c>
      <c r="BA201" s="10">
        <v>0</v>
      </c>
      <c r="BB201" s="11">
        <v>1</v>
      </c>
      <c r="BC201" s="10">
        <v>2.0833333333333336E-2</v>
      </c>
      <c r="BD201" s="11">
        <v>0</v>
      </c>
      <c r="BE201" s="12">
        <v>0</v>
      </c>
    </row>
    <row r="202" spans="1:57">
      <c r="A202" s="3" t="s">
        <v>9</v>
      </c>
      <c r="B202" s="9">
        <v>1</v>
      </c>
      <c r="C202" s="10">
        <v>1.9607843137254902E-2</v>
      </c>
      <c r="D202" s="11">
        <v>0</v>
      </c>
      <c r="E202" s="10">
        <v>0</v>
      </c>
      <c r="F202" s="11">
        <v>0</v>
      </c>
      <c r="G202" s="10">
        <v>0</v>
      </c>
      <c r="H202" s="11">
        <v>4</v>
      </c>
      <c r="I202" s="10">
        <v>7.8431372549019607E-2</v>
      </c>
      <c r="J202" s="11">
        <v>0</v>
      </c>
      <c r="K202" s="10">
        <v>0</v>
      </c>
      <c r="L202" s="11">
        <v>2</v>
      </c>
      <c r="M202" s="10">
        <v>3.9215686274509803E-2</v>
      </c>
      <c r="N202" s="11">
        <v>1</v>
      </c>
      <c r="O202" s="10">
        <v>1.9607843137254902E-2</v>
      </c>
      <c r="P202" s="11">
        <v>8</v>
      </c>
      <c r="Q202" s="10">
        <v>0.15686274509803921</v>
      </c>
      <c r="R202" s="11">
        <v>7</v>
      </c>
      <c r="S202" s="10">
        <v>0.1372549019607843</v>
      </c>
      <c r="T202" s="11">
        <v>1</v>
      </c>
      <c r="U202" s="10">
        <v>1.9607843137254902E-2</v>
      </c>
      <c r="V202" s="11">
        <v>1</v>
      </c>
      <c r="W202" s="10">
        <v>1.9607843137254902E-2</v>
      </c>
      <c r="X202" s="11">
        <v>0</v>
      </c>
      <c r="Y202" s="10">
        <v>0</v>
      </c>
      <c r="Z202" s="11">
        <v>0</v>
      </c>
      <c r="AA202" s="10">
        <v>0</v>
      </c>
      <c r="AB202" s="11">
        <v>2</v>
      </c>
      <c r="AC202" s="10">
        <v>3.9215686274509803E-2</v>
      </c>
      <c r="AD202" s="11">
        <v>3</v>
      </c>
      <c r="AE202" s="10">
        <v>5.8823529411764712E-2</v>
      </c>
      <c r="AF202" s="11">
        <v>1</v>
      </c>
      <c r="AG202" s="10">
        <v>1.9607843137254902E-2</v>
      </c>
      <c r="AH202" s="11">
        <v>2</v>
      </c>
      <c r="AI202" s="10">
        <v>3.9215686274509803E-2</v>
      </c>
      <c r="AJ202" s="11">
        <v>1</v>
      </c>
      <c r="AK202" s="10">
        <v>1.9607843137254902E-2</v>
      </c>
      <c r="AL202" s="11">
        <v>1</v>
      </c>
      <c r="AM202" s="10">
        <v>1.9607843137254902E-2</v>
      </c>
      <c r="AN202" s="11">
        <v>0</v>
      </c>
      <c r="AO202" s="10">
        <v>0</v>
      </c>
      <c r="AP202" s="11">
        <v>1</v>
      </c>
      <c r="AQ202" s="10">
        <v>1.9607843137254902E-2</v>
      </c>
      <c r="AR202" s="11">
        <v>9</v>
      </c>
      <c r="AS202" s="10">
        <v>0.17647058823529413</v>
      </c>
      <c r="AT202" s="11">
        <v>0</v>
      </c>
      <c r="AU202" s="10">
        <v>0</v>
      </c>
      <c r="AV202" s="11">
        <v>5</v>
      </c>
      <c r="AW202" s="10">
        <v>9.8039215686274522E-2</v>
      </c>
      <c r="AX202" s="11">
        <v>1</v>
      </c>
      <c r="AY202" s="10">
        <v>1.9607843137254902E-2</v>
      </c>
      <c r="AZ202" s="11">
        <v>0</v>
      </c>
      <c r="BA202" s="10">
        <v>0</v>
      </c>
      <c r="BB202" s="11">
        <v>0</v>
      </c>
      <c r="BC202" s="10">
        <v>0</v>
      </c>
      <c r="BD202" s="11">
        <v>0</v>
      </c>
      <c r="BE202" s="12">
        <v>0</v>
      </c>
    </row>
    <row r="203" spans="1:57">
      <c r="A203" s="4" t="s">
        <v>10</v>
      </c>
      <c r="B203" s="13">
        <v>1</v>
      </c>
      <c r="C203" s="18">
        <v>7.6923076923076927E-3</v>
      </c>
      <c r="D203" s="15">
        <v>0</v>
      </c>
      <c r="E203" s="14">
        <v>0</v>
      </c>
      <c r="F203" s="15">
        <v>1</v>
      </c>
      <c r="G203" s="18">
        <v>7.6923076923076927E-3</v>
      </c>
      <c r="H203" s="15">
        <v>5</v>
      </c>
      <c r="I203" s="14">
        <v>3.8461538461538464E-2</v>
      </c>
      <c r="J203" s="15">
        <v>0</v>
      </c>
      <c r="K203" s="14">
        <v>0</v>
      </c>
      <c r="L203" s="15">
        <v>5</v>
      </c>
      <c r="M203" s="14">
        <v>3.8461538461538464E-2</v>
      </c>
      <c r="N203" s="15">
        <v>3</v>
      </c>
      <c r="O203" s="14">
        <v>2.3076923076923075E-2</v>
      </c>
      <c r="P203" s="15">
        <v>17</v>
      </c>
      <c r="Q203" s="14">
        <v>0.13076923076923078</v>
      </c>
      <c r="R203" s="15">
        <v>23</v>
      </c>
      <c r="S203" s="14">
        <v>0.17692307692307693</v>
      </c>
      <c r="T203" s="15">
        <v>2</v>
      </c>
      <c r="U203" s="14">
        <v>1.5384615384615385E-2</v>
      </c>
      <c r="V203" s="15">
        <v>7</v>
      </c>
      <c r="W203" s="14">
        <v>5.3846153846153849E-2</v>
      </c>
      <c r="X203" s="15">
        <v>0</v>
      </c>
      <c r="Y203" s="14">
        <v>0</v>
      </c>
      <c r="Z203" s="15">
        <v>1</v>
      </c>
      <c r="AA203" s="18">
        <v>7.6923076923076927E-3</v>
      </c>
      <c r="AB203" s="15">
        <v>5</v>
      </c>
      <c r="AC203" s="14">
        <v>3.8461538461538464E-2</v>
      </c>
      <c r="AD203" s="15">
        <v>3</v>
      </c>
      <c r="AE203" s="14">
        <v>2.3076923076923075E-2</v>
      </c>
      <c r="AF203" s="15">
        <v>2</v>
      </c>
      <c r="AG203" s="14">
        <v>1.5384615384615385E-2</v>
      </c>
      <c r="AH203" s="15">
        <v>2</v>
      </c>
      <c r="AI203" s="14">
        <v>1.5384615384615385E-2</v>
      </c>
      <c r="AJ203" s="15">
        <v>12</v>
      </c>
      <c r="AK203" s="14">
        <v>9.2307692307692299E-2</v>
      </c>
      <c r="AL203" s="15">
        <v>2</v>
      </c>
      <c r="AM203" s="14">
        <v>1.5384615384615385E-2</v>
      </c>
      <c r="AN203" s="15">
        <v>0</v>
      </c>
      <c r="AO203" s="14">
        <v>0</v>
      </c>
      <c r="AP203" s="15">
        <v>3</v>
      </c>
      <c r="AQ203" s="14">
        <v>2.3076923076923075E-2</v>
      </c>
      <c r="AR203" s="15">
        <v>19</v>
      </c>
      <c r="AS203" s="14">
        <v>0.14615384615384616</v>
      </c>
      <c r="AT203" s="15">
        <v>2</v>
      </c>
      <c r="AU203" s="14">
        <v>1.5384615384615385E-2</v>
      </c>
      <c r="AV203" s="15">
        <v>13</v>
      </c>
      <c r="AW203" s="14">
        <v>0.1</v>
      </c>
      <c r="AX203" s="15">
        <v>1</v>
      </c>
      <c r="AY203" s="18">
        <v>7.6923076923076927E-3</v>
      </c>
      <c r="AZ203" s="15">
        <v>0</v>
      </c>
      <c r="BA203" s="14">
        <v>0</v>
      </c>
      <c r="BB203" s="15">
        <v>1</v>
      </c>
      <c r="BC203" s="18">
        <v>7.6923076923076927E-3</v>
      </c>
      <c r="BD203" s="15">
        <v>0</v>
      </c>
      <c r="BE203" s="16">
        <v>0</v>
      </c>
    </row>
    <row r="206" spans="1:57" ht="23.25">
      <c r="A206" s="60" t="s">
        <v>273</v>
      </c>
    </row>
    <row r="207" spans="1:57">
      <c r="A207" s="428" t="s">
        <v>526</v>
      </c>
    </row>
    <row r="208" spans="1:57" ht="18" customHeight="1" thickBot="1">
      <c r="A208" s="435" t="s">
        <v>145</v>
      </c>
      <c r="B208" s="435"/>
      <c r="C208" s="435"/>
      <c r="D208" s="435"/>
      <c r="E208" s="435"/>
      <c r="F208" s="435"/>
      <c r="G208" s="435"/>
      <c r="H208" s="435"/>
      <c r="I208" s="435"/>
      <c r="J208" s="435"/>
      <c r="K208" s="435"/>
      <c r="L208" s="435"/>
      <c r="M208" s="435"/>
    </row>
    <row r="209" spans="1:13" ht="27" customHeight="1" thickTop="1">
      <c r="A209" s="306" t="s">
        <v>454</v>
      </c>
      <c r="B209" s="341" t="s">
        <v>146</v>
      </c>
      <c r="C209" s="342"/>
      <c r="D209" s="361"/>
      <c r="E209" s="434" t="s">
        <v>147</v>
      </c>
      <c r="F209" s="342"/>
      <c r="G209" s="361"/>
      <c r="H209" s="362" t="s">
        <v>148</v>
      </c>
      <c r="I209" s="363"/>
      <c r="J209" s="364"/>
      <c r="K209" s="362" t="s">
        <v>149</v>
      </c>
      <c r="L209" s="363"/>
      <c r="M209" s="365"/>
    </row>
    <row r="210" spans="1:13" ht="15" customHeight="1" thickBot="1">
      <c r="A210" s="308"/>
      <c r="B210" s="57" t="s">
        <v>4</v>
      </c>
      <c r="C210" s="58" t="s">
        <v>150</v>
      </c>
      <c r="D210" s="58" t="s">
        <v>151</v>
      </c>
      <c r="E210" s="58" t="s">
        <v>4</v>
      </c>
      <c r="F210" s="58" t="s">
        <v>150</v>
      </c>
      <c r="G210" s="58" t="s">
        <v>151</v>
      </c>
      <c r="H210" s="58" t="s">
        <v>4</v>
      </c>
      <c r="I210" s="58" t="s">
        <v>150</v>
      </c>
      <c r="J210" s="58" t="s">
        <v>151</v>
      </c>
      <c r="K210" s="58" t="s">
        <v>4</v>
      </c>
      <c r="L210" s="58" t="s">
        <v>150</v>
      </c>
      <c r="M210" s="59" t="s">
        <v>151</v>
      </c>
    </row>
    <row r="211" spans="1:13" ht="15.75" thickTop="1">
      <c r="A211" s="283" t="s">
        <v>6</v>
      </c>
      <c r="B211" s="284">
        <v>18</v>
      </c>
      <c r="C211" s="285">
        <v>4.5</v>
      </c>
      <c r="D211" s="285">
        <v>1.9478494929174643</v>
      </c>
      <c r="E211" s="286">
        <v>18</v>
      </c>
      <c r="F211" s="285">
        <v>4.6111111111111116</v>
      </c>
      <c r="G211" s="285">
        <v>1.7868437137915392</v>
      </c>
      <c r="H211" s="286">
        <v>18</v>
      </c>
      <c r="I211" s="285">
        <v>4.9444444444444455</v>
      </c>
      <c r="J211" s="285">
        <v>1.9242178616479393</v>
      </c>
      <c r="K211" s="286">
        <v>18</v>
      </c>
      <c r="L211" s="285">
        <v>5.1111111111111107</v>
      </c>
      <c r="M211" s="287">
        <v>1.6047315659302059</v>
      </c>
    </row>
    <row r="212" spans="1:13" ht="24">
      <c r="A212" s="288" t="s">
        <v>7</v>
      </c>
      <c r="B212" s="289">
        <v>9</v>
      </c>
      <c r="C212" s="290">
        <v>5</v>
      </c>
      <c r="D212" s="290">
        <v>1.5</v>
      </c>
      <c r="E212" s="80">
        <v>9</v>
      </c>
      <c r="F212" s="290">
        <v>5.5555555555555554</v>
      </c>
      <c r="G212" s="290">
        <v>1.0137937550497031</v>
      </c>
      <c r="H212" s="80">
        <v>9</v>
      </c>
      <c r="I212" s="290">
        <v>5.2222222222222223</v>
      </c>
      <c r="J212" s="290">
        <v>1.5634719199411433</v>
      </c>
      <c r="K212" s="80">
        <v>9</v>
      </c>
      <c r="L212" s="290">
        <v>5.5555555555555554</v>
      </c>
      <c r="M212" s="291">
        <v>1.3333333333333333</v>
      </c>
    </row>
    <row r="213" spans="1:13" ht="24">
      <c r="A213" s="288" t="s">
        <v>8</v>
      </c>
      <c r="B213" s="289">
        <v>45</v>
      </c>
      <c r="C213" s="290">
        <v>4.2000000000000011</v>
      </c>
      <c r="D213" s="290">
        <v>1.8659630708613126</v>
      </c>
      <c r="E213" s="80">
        <v>45</v>
      </c>
      <c r="F213" s="290">
        <v>5.2444444444444427</v>
      </c>
      <c r="G213" s="290">
        <v>1.8235274950634897</v>
      </c>
      <c r="H213" s="80">
        <v>45</v>
      </c>
      <c r="I213" s="290">
        <v>4.866666666666668</v>
      </c>
      <c r="J213" s="290">
        <v>1.8781034921624333</v>
      </c>
      <c r="K213" s="80">
        <v>45</v>
      </c>
      <c r="L213" s="290">
        <v>5.0888888888888886</v>
      </c>
      <c r="M213" s="291">
        <v>1.3787712286706961</v>
      </c>
    </row>
    <row r="214" spans="1:13">
      <c r="A214" s="288" t="s">
        <v>9</v>
      </c>
      <c r="B214" s="289">
        <v>43</v>
      </c>
      <c r="C214" s="290">
        <v>4.4651162790697683</v>
      </c>
      <c r="D214" s="290">
        <v>1.8040805230854584</v>
      </c>
      <c r="E214" s="80">
        <v>43</v>
      </c>
      <c r="F214" s="290">
        <v>4.8837209302325597</v>
      </c>
      <c r="G214" s="290">
        <v>1.6648938522660837</v>
      </c>
      <c r="H214" s="80">
        <v>43</v>
      </c>
      <c r="I214" s="290">
        <v>5.558139534883721</v>
      </c>
      <c r="J214" s="290">
        <v>1.5629996432591884</v>
      </c>
      <c r="K214" s="80">
        <v>43</v>
      </c>
      <c r="L214" s="290">
        <v>5.0697674418604652</v>
      </c>
      <c r="M214" s="291">
        <v>1.5795621580981489</v>
      </c>
    </row>
    <row r="215" spans="1:13" ht="15.75" thickBot="1">
      <c r="A215" s="292" t="s">
        <v>10</v>
      </c>
      <c r="B215" s="293">
        <v>115</v>
      </c>
      <c r="C215" s="294">
        <v>4.4086956521739129</v>
      </c>
      <c r="D215" s="294">
        <v>1.8204281941534106</v>
      </c>
      <c r="E215" s="295">
        <v>115</v>
      </c>
      <c r="F215" s="294">
        <v>5.0347826086956502</v>
      </c>
      <c r="G215" s="294">
        <v>1.7113164870920672</v>
      </c>
      <c r="H215" s="295">
        <v>115</v>
      </c>
      <c r="I215" s="294">
        <v>5.1652173913043464</v>
      </c>
      <c r="J215" s="294">
        <v>1.7568434352085109</v>
      </c>
      <c r="K215" s="295">
        <v>115</v>
      </c>
      <c r="L215" s="294">
        <v>5.1217391304347828</v>
      </c>
      <c r="M215" s="296">
        <v>1.4758157190561672</v>
      </c>
    </row>
    <row r="218" spans="1:13" ht="18">
      <c r="A218" s="1"/>
    </row>
    <row r="220" spans="1:13" ht="18" customHeight="1" thickBot="1">
      <c r="A220" s="351" t="s">
        <v>145</v>
      </c>
      <c r="B220" s="352"/>
      <c r="C220" s="352"/>
      <c r="D220" s="352"/>
      <c r="E220" s="352"/>
      <c r="F220" s="352"/>
      <c r="G220" s="352"/>
      <c r="H220" s="352"/>
      <c r="I220" s="352"/>
      <c r="J220" s="352"/>
      <c r="K220" s="352"/>
      <c r="L220" s="352"/>
      <c r="M220" s="352"/>
    </row>
    <row r="221" spans="1:13" ht="24.75" customHeight="1" thickTop="1">
      <c r="A221" s="281" t="s">
        <v>454</v>
      </c>
      <c r="B221" s="341" t="s">
        <v>152</v>
      </c>
      <c r="C221" s="342"/>
      <c r="D221" s="361"/>
      <c r="E221" s="342" t="s">
        <v>153</v>
      </c>
      <c r="F221" s="342"/>
      <c r="G221" s="361"/>
      <c r="H221" s="362" t="s">
        <v>154</v>
      </c>
      <c r="I221" s="363"/>
      <c r="J221" s="364"/>
      <c r="K221" s="362" t="s">
        <v>155</v>
      </c>
      <c r="L221" s="363"/>
      <c r="M221" s="365"/>
    </row>
    <row r="222" spans="1:13" ht="15" customHeight="1" thickBot="1">
      <c r="A222" s="282"/>
      <c r="B222" s="57" t="s">
        <v>4</v>
      </c>
      <c r="C222" s="58" t="s">
        <v>150</v>
      </c>
      <c r="D222" s="58" t="s">
        <v>151</v>
      </c>
      <c r="E222" s="58" t="s">
        <v>4</v>
      </c>
      <c r="F222" s="58" t="s">
        <v>150</v>
      </c>
      <c r="G222" s="58" t="s">
        <v>151</v>
      </c>
      <c r="H222" s="58" t="s">
        <v>4</v>
      </c>
      <c r="I222" s="58" t="s">
        <v>150</v>
      </c>
      <c r="J222" s="58" t="s">
        <v>151</v>
      </c>
      <c r="K222" s="58" t="s">
        <v>4</v>
      </c>
      <c r="L222" s="58" t="s">
        <v>150</v>
      </c>
      <c r="M222" s="59" t="s">
        <v>151</v>
      </c>
    </row>
    <row r="223" spans="1:13" ht="15.75" thickTop="1">
      <c r="A223" s="283" t="s">
        <v>6</v>
      </c>
      <c r="B223" s="284">
        <v>18</v>
      </c>
      <c r="C223" s="285">
        <v>5.8888888888888893</v>
      </c>
      <c r="D223" s="285">
        <v>0.9633818428657448</v>
      </c>
      <c r="E223" s="286">
        <v>18</v>
      </c>
      <c r="F223" s="285">
        <v>5.166666666666667</v>
      </c>
      <c r="G223" s="285">
        <v>1.5048939771136511</v>
      </c>
      <c r="H223" s="286">
        <v>18</v>
      </c>
      <c r="I223" s="285">
        <v>5.5000000000000009</v>
      </c>
      <c r="J223" s="285">
        <v>1.6538724611187705</v>
      </c>
      <c r="K223" s="286">
        <v>18</v>
      </c>
      <c r="L223" s="285">
        <v>5.5</v>
      </c>
      <c r="M223" s="287">
        <v>1.0981267472114391</v>
      </c>
    </row>
    <row r="224" spans="1:13" ht="24">
      <c r="A224" s="288" t="s">
        <v>7</v>
      </c>
      <c r="B224" s="289">
        <v>9</v>
      </c>
      <c r="C224" s="290">
        <v>6</v>
      </c>
      <c r="D224" s="290">
        <v>1</v>
      </c>
      <c r="E224" s="80">
        <v>9</v>
      </c>
      <c r="F224" s="290">
        <v>5.1111111111111107</v>
      </c>
      <c r="G224" s="290">
        <v>1.6914819275153699</v>
      </c>
      <c r="H224" s="80">
        <v>9</v>
      </c>
      <c r="I224" s="290">
        <v>5.7777777777777777</v>
      </c>
      <c r="J224" s="290">
        <v>1.5634719199411431</v>
      </c>
      <c r="K224" s="80">
        <v>9</v>
      </c>
      <c r="L224" s="290">
        <v>5.666666666666667</v>
      </c>
      <c r="M224" s="291">
        <v>0.86602540378443849</v>
      </c>
    </row>
    <row r="225" spans="1:17" ht="24">
      <c r="A225" s="288" t="s">
        <v>8</v>
      </c>
      <c r="B225" s="289">
        <v>44</v>
      </c>
      <c r="C225" s="290">
        <v>5.7499999999999991</v>
      </c>
      <c r="D225" s="290">
        <v>1.0144307602995188</v>
      </c>
      <c r="E225" s="80">
        <v>45</v>
      </c>
      <c r="F225" s="290">
        <v>5.6444444444444448</v>
      </c>
      <c r="G225" s="290">
        <v>1.2460037128858215</v>
      </c>
      <c r="H225" s="80">
        <v>45</v>
      </c>
      <c r="I225" s="290">
        <v>5.9111111111111097</v>
      </c>
      <c r="J225" s="290">
        <v>0.79264293870747904</v>
      </c>
      <c r="K225" s="80">
        <v>45</v>
      </c>
      <c r="L225" s="290">
        <v>5.0222222222222221</v>
      </c>
      <c r="M225" s="291">
        <v>1.1772249512555304</v>
      </c>
    </row>
    <row r="226" spans="1:17">
      <c r="A226" s="288" t="s">
        <v>9</v>
      </c>
      <c r="B226" s="289">
        <v>43</v>
      </c>
      <c r="C226" s="290">
        <v>5.8837209302325579</v>
      </c>
      <c r="D226" s="290">
        <v>1.1171669595471734</v>
      </c>
      <c r="E226" s="80">
        <v>43</v>
      </c>
      <c r="F226" s="290">
        <v>5.6279069767441863</v>
      </c>
      <c r="G226" s="290">
        <v>1.0915968166810774</v>
      </c>
      <c r="H226" s="80">
        <v>43</v>
      </c>
      <c r="I226" s="290">
        <v>5.5813953488372094</v>
      </c>
      <c r="J226" s="290">
        <v>1.4012334386181557</v>
      </c>
      <c r="K226" s="80">
        <v>43</v>
      </c>
      <c r="L226" s="290">
        <v>4.6744186046511631</v>
      </c>
      <c r="M226" s="291">
        <v>1.3925128063454577</v>
      </c>
    </row>
    <row r="227" spans="1:17" ht="15.75" thickBot="1">
      <c r="A227" s="292" t="s">
        <v>10</v>
      </c>
      <c r="B227" s="293">
        <v>114</v>
      </c>
      <c r="C227" s="294">
        <v>5.8421052631578929</v>
      </c>
      <c r="D227" s="294">
        <v>1.0354678936273767</v>
      </c>
      <c r="E227" s="295">
        <v>115</v>
      </c>
      <c r="F227" s="294">
        <v>5.5217391304347823</v>
      </c>
      <c r="G227" s="294">
        <v>1.272846141437042</v>
      </c>
      <c r="H227" s="295">
        <v>115</v>
      </c>
      <c r="I227" s="294">
        <v>5.713043478260869</v>
      </c>
      <c r="J227" s="294">
        <v>1.254921661015556</v>
      </c>
      <c r="K227" s="295">
        <v>115</v>
      </c>
      <c r="L227" s="294">
        <v>5.017391304347826</v>
      </c>
      <c r="M227" s="296">
        <v>1.2634025951641787</v>
      </c>
    </row>
    <row r="230" spans="1:17" ht="23.25">
      <c r="A230" s="60" t="s">
        <v>274</v>
      </c>
    </row>
    <row r="231" spans="1:17">
      <c r="A231" s="428" t="s">
        <v>527</v>
      </c>
    </row>
    <row r="232" spans="1:17" ht="18" customHeight="1" thickBot="1">
      <c r="A232" s="351" t="s">
        <v>156</v>
      </c>
      <c r="B232" s="352"/>
      <c r="C232" s="352"/>
      <c r="D232" s="352"/>
      <c r="E232" s="352"/>
      <c r="F232" s="352"/>
      <c r="G232" s="352"/>
      <c r="H232" s="352"/>
      <c r="I232" s="352"/>
      <c r="J232" s="352"/>
      <c r="K232" s="352"/>
      <c r="L232" s="352"/>
      <c r="M232" s="352"/>
      <c r="N232" s="352"/>
      <c r="O232" s="352"/>
      <c r="P232" s="352"/>
      <c r="Q232" s="297"/>
    </row>
    <row r="233" spans="1:17" ht="31.5" customHeight="1" thickTop="1">
      <c r="A233" s="306" t="s">
        <v>454</v>
      </c>
      <c r="B233" s="341" t="s">
        <v>157</v>
      </c>
      <c r="C233" s="342"/>
      <c r="D233" s="361"/>
      <c r="E233" s="342" t="s">
        <v>158</v>
      </c>
      <c r="F233" s="342"/>
      <c r="G233" s="361"/>
      <c r="H233" s="362" t="s">
        <v>159</v>
      </c>
      <c r="I233" s="363"/>
      <c r="J233" s="364"/>
      <c r="K233" s="331" t="s">
        <v>160</v>
      </c>
      <c r="L233" s="331"/>
      <c r="M233" s="331"/>
      <c r="N233" s="331" t="s">
        <v>161</v>
      </c>
      <c r="O233" s="331"/>
      <c r="P233" s="436"/>
      <c r="Q233" s="297"/>
    </row>
    <row r="234" spans="1:17" ht="15" customHeight="1" thickBot="1">
      <c r="A234" s="307"/>
      <c r="B234" s="437" t="s">
        <v>4</v>
      </c>
      <c r="C234" s="438" t="s">
        <v>150</v>
      </c>
      <c r="D234" s="438" t="s">
        <v>151</v>
      </c>
      <c r="E234" s="438" t="s">
        <v>4</v>
      </c>
      <c r="F234" s="438" t="s">
        <v>150</v>
      </c>
      <c r="G234" s="438" t="s">
        <v>151</v>
      </c>
      <c r="H234" s="438" t="s">
        <v>4</v>
      </c>
      <c r="I234" s="438" t="s">
        <v>150</v>
      </c>
      <c r="J234" s="438" t="s">
        <v>151</v>
      </c>
      <c r="K234" s="438" t="s">
        <v>4</v>
      </c>
      <c r="L234" s="438" t="s">
        <v>150</v>
      </c>
      <c r="M234" s="439" t="s">
        <v>151</v>
      </c>
      <c r="N234" s="438" t="s">
        <v>4</v>
      </c>
      <c r="O234" s="438" t="s">
        <v>150</v>
      </c>
      <c r="P234" s="440" t="s">
        <v>151</v>
      </c>
      <c r="Q234" s="297"/>
    </row>
    <row r="235" spans="1:17" ht="15.75" thickTop="1">
      <c r="A235" s="72" t="s">
        <v>6</v>
      </c>
      <c r="B235" s="73">
        <v>17</v>
      </c>
      <c r="C235" s="429">
        <v>6.1176470588235299</v>
      </c>
      <c r="D235" s="429">
        <v>1.1663164740528442</v>
      </c>
      <c r="E235" s="75">
        <v>17</v>
      </c>
      <c r="F235" s="429">
        <v>5.1764705882352944</v>
      </c>
      <c r="G235" s="429">
        <v>1.6671567906786338</v>
      </c>
      <c r="H235" s="75">
        <v>17</v>
      </c>
      <c r="I235" s="429">
        <v>5.117647058823529</v>
      </c>
      <c r="J235" s="429">
        <v>1.6538724611187703</v>
      </c>
      <c r="K235" s="75">
        <v>17</v>
      </c>
      <c r="L235" s="429">
        <v>4.8235294117647047</v>
      </c>
      <c r="M235" s="429">
        <v>1.3800042625680118</v>
      </c>
      <c r="N235" s="75">
        <v>20</v>
      </c>
      <c r="O235" s="429">
        <v>5.5499999999999989</v>
      </c>
      <c r="P235" s="430">
        <v>1.145931016569864</v>
      </c>
      <c r="Q235" s="297"/>
    </row>
    <row r="236" spans="1:17" ht="24">
      <c r="A236" s="77" t="s">
        <v>7</v>
      </c>
      <c r="B236" s="78">
        <v>9</v>
      </c>
      <c r="C236" s="290">
        <v>5.7777777777777777</v>
      </c>
      <c r="D236" s="290">
        <v>0.66666666666666674</v>
      </c>
      <c r="E236" s="80">
        <v>9</v>
      </c>
      <c r="F236" s="290">
        <v>4.5555555555555554</v>
      </c>
      <c r="G236" s="290">
        <v>1.6666666666666667</v>
      </c>
      <c r="H236" s="80">
        <v>9</v>
      </c>
      <c r="I236" s="290">
        <v>4.333333333333333</v>
      </c>
      <c r="J236" s="290">
        <v>1.58113883008419</v>
      </c>
      <c r="K236" s="80">
        <v>9</v>
      </c>
      <c r="L236" s="290">
        <v>5.666666666666667</v>
      </c>
      <c r="M236" s="290">
        <v>1.1180339887498949</v>
      </c>
      <c r="N236" s="80">
        <v>9</v>
      </c>
      <c r="O236" s="290">
        <v>5.666666666666667</v>
      </c>
      <c r="P236" s="431">
        <v>0.8660254037844386</v>
      </c>
      <c r="Q236" s="297"/>
    </row>
    <row r="237" spans="1:17" ht="24">
      <c r="A237" s="77" t="s">
        <v>8</v>
      </c>
      <c r="B237" s="78">
        <v>45</v>
      </c>
      <c r="C237" s="290">
        <v>5.3555555555555552</v>
      </c>
      <c r="D237" s="290">
        <v>0.9571633173923958</v>
      </c>
      <c r="E237" s="80">
        <v>45</v>
      </c>
      <c r="F237" s="290">
        <v>4.5777777777777784</v>
      </c>
      <c r="G237" s="290">
        <v>1.6023971941053716</v>
      </c>
      <c r="H237" s="80">
        <v>45</v>
      </c>
      <c r="I237" s="290">
        <v>4.666666666666667</v>
      </c>
      <c r="J237" s="290">
        <v>1.2792042981336624</v>
      </c>
      <c r="K237" s="80">
        <v>45</v>
      </c>
      <c r="L237" s="290">
        <v>4.62222222222222</v>
      </c>
      <c r="M237" s="290">
        <v>1.402739023367058</v>
      </c>
      <c r="N237" s="80">
        <v>46</v>
      </c>
      <c r="O237" s="290">
        <v>5.3260869565217384</v>
      </c>
      <c r="P237" s="431">
        <v>0.92024991354612062</v>
      </c>
      <c r="Q237" s="297"/>
    </row>
    <row r="238" spans="1:17">
      <c r="A238" s="77" t="s">
        <v>9</v>
      </c>
      <c r="B238" s="78">
        <v>45</v>
      </c>
      <c r="C238" s="290">
        <v>5.4222222222222207</v>
      </c>
      <c r="D238" s="290">
        <v>1.0972877489703436</v>
      </c>
      <c r="E238" s="80">
        <v>45</v>
      </c>
      <c r="F238" s="290">
        <v>4.9555555555555557</v>
      </c>
      <c r="G238" s="290">
        <v>1.4917280332729974</v>
      </c>
      <c r="H238" s="80">
        <v>45</v>
      </c>
      <c r="I238" s="290">
        <v>4.2888888888888896</v>
      </c>
      <c r="J238" s="290">
        <v>1.68714689534274</v>
      </c>
      <c r="K238" s="80">
        <v>45</v>
      </c>
      <c r="L238" s="290">
        <v>4.5555555555555545</v>
      </c>
      <c r="M238" s="290">
        <v>1.699673171197595</v>
      </c>
      <c r="N238" s="80">
        <v>46</v>
      </c>
      <c r="O238" s="290">
        <v>5.2826086956521721</v>
      </c>
      <c r="P238" s="431">
        <v>1.2231660826316606</v>
      </c>
      <c r="Q238" s="297"/>
    </row>
    <row r="239" spans="1:17" ht="15.75" thickBot="1">
      <c r="A239" s="82" t="s">
        <v>10</v>
      </c>
      <c r="B239" s="83">
        <v>116</v>
      </c>
      <c r="C239" s="432">
        <v>5.5258620689655169</v>
      </c>
      <c r="D239" s="432">
        <v>1.0505585007120219</v>
      </c>
      <c r="E239" s="85">
        <v>116</v>
      </c>
      <c r="F239" s="432">
        <v>4.8103448275862037</v>
      </c>
      <c r="G239" s="432">
        <v>1.571007946197756</v>
      </c>
      <c r="H239" s="85">
        <v>116</v>
      </c>
      <c r="I239" s="432">
        <v>4.5603448275862073</v>
      </c>
      <c r="J239" s="432">
        <v>1.5338997932433993</v>
      </c>
      <c r="K239" s="85">
        <v>116</v>
      </c>
      <c r="L239" s="432">
        <v>4.706896551724137</v>
      </c>
      <c r="M239" s="432">
        <v>1.5152399229125422</v>
      </c>
      <c r="N239" s="85">
        <v>121</v>
      </c>
      <c r="O239" s="432">
        <v>5.3719008264462813</v>
      </c>
      <c r="P239" s="433">
        <v>1.0734075911550613</v>
      </c>
      <c r="Q239" s="297"/>
    </row>
    <row r="240" spans="1:17" ht="15.75" thickTop="1"/>
    <row r="242" spans="1:19" ht="23.25">
      <c r="A242" s="60" t="s">
        <v>275</v>
      </c>
    </row>
    <row r="243" spans="1:19">
      <c r="A243" s="428" t="s">
        <v>528</v>
      </c>
    </row>
    <row r="244" spans="1:19" ht="18" customHeight="1" thickBot="1">
      <c r="A244" s="351" t="s">
        <v>162</v>
      </c>
      <c r="B244" s="352"/>
      <c r="C244" s="352"/>
      <c r="D244" s="352"/>
      <c r="E244" s="352"/>
      <c r="F244" s="352"/>
      <c r="G244" s="352"/>
      <c r="H244" s="352"/>
      <c r="I244" s="352"/>
      <c r="J244" s="352"/>
      <c r="K244" s="352"/>
      <c r="L244" s="352"/>
      <c r="M244" s="352"/>
    </row>
    <row r="245" spans="1:19" ht="15" customHeight="1" thickTop="1" thickBot="1">
      <c r="A245" s="353" t="s">
        <v>454</v>
      </c>
      <c r="B245" s="355" t="s">
        <v>457</v>
      </c>
      <c r="C245" s="356"/>
      <c r="D245" s="357"/>
      <c r="E245" s="358" t="s">
        <v>458</v>
      </c>
      <c r="F245" s="356"/>
      <c r="G245" s="357"/>
      <c r="H245" s="358" t="s">
        <v>459</v>
      </c>
      <c r="I245" s="356"/>
      <c r="J245" s="357"/>
      <c r="K245" s="359" t="s">
        <v>460</v>
      </c>
      <c r="L245" s="356"/>
      <c r="M245" s="360"/>
    </row>
    <row r="246" spans="1:19" ht="15" customHeight="1" thickBot="1">
      <c r="A246" s="354"/>
      <c r="B246" s="298" t="s">
        <v>4</v>
      </c>
      <c r="C246" s="299" t="s">
        <v>150</v>
      </c>
      <c r="D246" s="299" t="s">
        <v>151</v>
      </c>
      <c r="E246" s="299" t="s">
        <v>4</v>
      </c>
      <c r="F246" s="299" t="s">
        <v>150</v>
      </c>
      <c r="G246" s="299" t="s">
        <v>151</v>
      </c>
      <c r="H246" s="299" t="s">
        <v>4</v>
      </c>
      <c r="I246" s="299" t="s">
        <v>150</v>
      </c>
      <c r="J246" s="299" t="s">
        <v>461</v>
      </c>
      <c r="K246" s="299" t="s">
        <v>4</v>
      </c>
      <c r="L246" s="299" t="s">
        <v>150</v>
      </c>
      <c r="M246" s="300" t="s">
        <v>461</v>
      </c>
    </row>
    <row r="247" spans="1:19" ht="15.75" thickTop="1">
      <c r="A247" s="288" t="s">
        <v>6</v>
      </c>
      <c r="B247" s="289">
        <v>21</v>
      </c>
      <c r="C247" s="290">
        <v>5.0952380952380949</v>
      </c>
      <c r="D247" s="290">
        <v>0.99522670305623862</v>
      </c>
      <c r="E247" s="80">
        <v>21</v>
      </c>
      <c r="F247" s="290">
        <v>3.714285714285714</v>
      </c>
      <c r="G247" s="290">
        <v>1.2305631695633157</v>
      </c>
      <c r="H247" s="80">
        <v>21</v>
      </c>
      <c r="I247" s="290">
        <v>3.0476190476190479</v>
      </c>
      <c r="J247" s="290">
        <v>1.1608699529314417</v>
      </c>
      <c r="K247" s="80">
        <v>21</v>
      </c>
      <c r="L247" s="290">
        <v>3.333333333333333</v>
      </c>
      <c r="M247" s="291">
        <v>1.35400640077266</v>
      </c>
    </row>
    <row r="248" spans="1:19" ht="24">
      <c r="A248" s="288" t="s">
        <v>7</v>
      </c>
      <c r="B248" s="289">
        <v>10</v>
      </c>
      <c r="C248" s="290">
        <v>4.9000000000000004</v>
      </c>
      <c r="D248" s="290">
        <v>0.87559503577091313</v>
      </c>
      <c r="E248" s="80">
        <v>10</v>
      </c>
      <c r="F248" s="290">
        <v>3.9999999999999996</v>
      </c>
      <c r="G248" s="290">
        <v>0.81649658092772603</v>
      </c>
      <c r="H248" s="80">
        <v>10</v>
      </c>
      <c r="I248" s="290">
        <v>4.0999999999999996</v>
      </c>
      <c r="J248" s="290">
        <v>1.2866839377079189</v>
      </c>
      <c r="K248" s="80">
        <v>10</v>
      </c>
      <c r="L248" s="290">
        <v>4.2</v>
      </c>
      <c r="M248" s="291">
        <v>1.3165611772087666</v>
      </c>
    </row>
    <row r="249" spans="1:19" ht="24">
      <c r="A249" s="288" t="s">
        <v>8</v>
      </c>
      <c r="B249" s="289">
        <v>49</v>
      </c>
      <c r="C249" s="290">
        <v>5.2857142857142856</v>
      </c>
      <c r="D249" s="290">
        <v>0.88975652100260949</v>
      </c>
      <c r="E249" s="80">
        <v>48</v>
      </c>
      <c r="F249" s="290">
        <v>4.0625</v>
      </c>
      <c r="G249" s="290">
        <v>1.1560433254047038</v>
      </c>
      <c r="H249" s="80">
        <v>48</v>
      </c>
      <c r="I249" s="290">
        <v>3.4999999999999996</v>
      </c>
      <c r="J249" s="290">
        <v>1.557411928454902</v>
      </c>
      <c r="K249" s="80">
        <v>48</v>
      </c>
      <c r="L249" s="290">
        <v>3.5416666666666665</v>
      </c>
      <c r="M249" s="291">
        <v>1.7130082203890815</v>
      </c>
    </row>
    <row r="250" spans="1:19">
      <c r="A250" s="288" t="s">
        <v>9</v>
      </c>
      <c r="B250" s="289">
        <v>51</v>
      </c>
      <c r="C250" s="290">
        <v>4.9999999999999991</v>
      </c>
      <c r="D250" s="290">
        <v>1.3564659966250534</v>
      </c>
      <c r="E250" s="80">
        <v>51</v>
      </c>
      <c r="F250" s="290">
        <v>3.5686274509803928</v>
      </c>
      <c r="G250" s="290">
        <v>1.4318505782487825</v>
      </c>
      <c r="H250" s="80">
        <v>51</v>
      </c>
      <c r="I250" s="290">
        <v>3.215686274509804</v>
      </c>
      <c r="J250" s="290">
        <v>1.4186433729474943</v>
      </c>
      <c r="K250" s="80">
        <v>51</v>
      </c>
      <c r="L250" s="290">
        <v>4</v>
      </c>
      <c r="M250" s="291">
        <v>1.7776388834631178</v>
      </c>
    </row>
    <row r="251" spans="1:19" ht="15.75" thickBot="1">
      <c r="A251" s="292" t="s">
        <v>10</v>
      </c>
      <c r="B251" s="293">
        <v>131</v>
      </c>
      <c r="C251" s="294">
        <v>5.1145038167938974</v>
      </c>
      <c r="D251" s="294">
        <v>1.1069099148533748</v>
      </c>
      <c r="E251" s="295">
        <v>130</v>
      </c>
      <c r="F251" s="294">
        <v>3.8076923076923075</v>
      </c>
      <c r="G251" s="294">
        <v>1.2703912224507474</v>
      </c>
      <c r="H251" s="295">
        <v>130</v>
      </c>
      <c r="I251" s="294">
        <v>3.361538461538462</v>
      </c>
      <c r="J251" s="294">
        <v>1.4359927347198376</v>
      </c>
      <c r="K251" s="295">
        <v>130</v>
      </c>
      <c r="L251" s="294">
        <v>3.7384615384615403</v>
      </c>
      <c r="M251" s="296">
        <v>1.6684665296387415</v>
      </c>
    </row>
    <row r="254" spans="1:19" ht="18">
      <c r="A254" s="1"/>
    </row>
    <row r="256" spans="1:19" ht="18" customHeight="1" thickBot="1">
      <c r="A256" s="351" t="s">
        <v>165</v>
      </c>
      <c r="B256" s="352"/>
      <c r="C256" s="352"/>
      <c r="D256" s="352"/>
      <c r="E256" s="352"/>
      <c r="F256" s="352"/>
      <c r="G256" s="352"/>
      <c r="H256" s="352"/>
      <c r="I256" s="352"/>
      <c r="J256" s="352"/>
      <c r="K256" s="352"/>
      <c r="L256" s="352"/>
      <c r="M256" s="352"/>
      <c r="N256" s="352"/>
      <c r="O256" s="352"/>
      <c r="P256" s="352"/>
      <c r="Q256" s="352"/>
      <c r="R256" s="352"/>
      <c r="S256" s="352"/>
    </row>
    <row r="257" spans="1:19" ht="30" customHeight="1" thickTop="1" thickBot="1">
      <c r="A257" s="353" t="s">
        <v>454</v>
      </c>
      <c r="B257" s="355" t="s">
        <v>462</v>
      </c>
      <c r="C257" s="356"/>
      <c r="D257" s="357"/>
      <c r="E257" s="358" t="s">
        <v>463</v>
      </c>
      <c r="F257" s="356"/>
      <c r="G257" s="357"/>
      <c r="H257" s="358" t="s">
        <v>464</v>
      </c>
      <c r="I257" s="356"/>
      <c r="J257" s="357"/>
      <c r="K257" s="358" t="s">
        <v>465</v>
      </c>
      <c r="L257" s="356"/>
      <c r="M257" s="357"/>
      <c r="N257" s="358" t="s">
        <v>466</v>
      </c>
      <c r="O257" s="356"/>
      <c r="P257" s="357"/>
      <c r="Q257" s="359" t="s">
        <v>467</v>
      </c>
      <c r="R257" s="356"/>
      <c r="S257" s="360"/>
    </row>
    <row r="258" spans="1:19" ht="15" customHeight="1" thickBot="1">
      <c r="A258" s="354"/>
      <c r="B258" s="298" t="s">
        <v>4</v>
      </c>
      <c r="C258" s="299" t="s">
        <v>150</v>
      </c>
      <c r="D258" s="299" t="s">
        <v>151</v>
      </c>
      <c r="E258" s="299" t="s">
        <v>4</v>
      </c>
      <c r="F258" s="299" t="s">
        <v>150</v>
      </c>
      <c r="G258" s="299" t="s">
        <v>151</v>
      </c>
      <c r="H258" s="299" t="s">
        <v>4</v>
      </c>
      <c r="I258" s="299" t="s">
        <v>150</v>
      </c>
      <c r="J258" s="299" t="s">
        <v>151</v>
      </c>
      <c r="K258" s="299" t="s">
        <v>4</v>
      </c>
      <c r="L258" s="299" t="s">
        <v>150</v>
      </c>
      <c r="M258" s="299" t="s">
        <v>151</v>
      </c>
      <c r="N258" s="299" t="s">
        <v>4</v>
      </c>
      <c r="O258" s="299" t="s">
        <v>150</v>
      </c>
      <c r="P258" s="299" t="s">
        <v>151</v>
      </c>
      <c r="Q258" s="299" t="s">
        <v>4</v>
      </c>
      <c r="R258" s="299" t="s">
        <v>150</v>
      </c>
      <c r="S258" s="300" t="s">
        <v>151</v>
      </c>
    </row>
    <row r="259" spans="1:19" ht="15.75" thickTop="1">
      <c r="A259" s="283" t="s">
        <v>6</v>
      </c>
      <c r="B259" s="284">
        <v>21</v>
      </c>
      <c r="C259" s="285">
        <v>4.8571428571428577</v>
      </c>
      <c r="D259" s="285">
        <v>1.3887301496588271</v>
      </c>
      <c r="E259" s="286">
        <v>21</v>
      </c>
      <c r="F259" s="285">
        <v>5.4285714285714288</v>
      </c>
      <c r="G259" s="285">
        <v>1.5675276256394517</v>
      </c>
      <c r="H259" s="286">
        <v>21</v>
      </c>
      <c r="I259" s="285">
        <v>2.7619047619047619</v>
      </c>
      <c r="J259" s="285">
        <v>1.6704718466577608</v>
      </c>
      <c r="K259" s="286">
        <v>21</v>
      </c>
      <c r="L259" s="285">
        <v>5.7619047619047601</v>
      </c>
      <c r="M259" s="285">
        <v>1.7292993351285915</v>
      </c>
      <c r="N259" s="286">
        <v>21</v>
      </c>
      <c r="O259" s="285">
        <v>3.6190476190476186</v>
      </c>
      <c r="P259" s="285">
        <v>1.9868616075658232</v>
      </c>
      <c r="Q259" s="286">
        <v>21</v>
      </c>
      <c r="R259" s="285">
        <v>5.0952380952380958</v>
      </c>
      <c r="S259" s="287">
        <v>1.4108423691100966</v>
      </c>
    </row>
    <row r="260" spans="1:19" ht="24">
      <c r="A260" s="288" t="s">
        <v>7</v>
      </c>
      <c r="B260" s="289">
        <v>10</v>
      </c>
      <c r="C260" s="290">
        <v>5.0999999999999996</v>
      </c>
      <c r="D260" s="290">
        <v>1.3703203194062976</v>
      </c>
      <c r="E260" s="80">
        <v>10</v>
      </c>
      <c r="F260" s="290">
        <v>5.7</v>
      </c>
      <c r="G260" s="290">
        <v>1.3374935098492586</v>
      </c>
      <c r="H260" s="80">
        <v>10</v>
      </c>
      <c r="I260" s="290">
        <v>2.5</v>
      </c>
      <c r="J260" s="290">
        <v>1.5811388300841898</v>
      </c>
      <c r="K260" s="80">
        <v>10</v>
      </c>
      <c r="L260" s="290">
        <v>6.5</v>
      </c>
      <c r="M260" s="290">
        <v>0.70710678118654746</v>
      </c>
      <c r="N260" s="80">
        <v>10</v>
      </c>
      <c r="O260" s="290">
        <v>4.2</v>
      </c>
      <c r="P260" s="290">
        <v>1.0327955589886444</v>
      </c>
      <c r="Q260" s="80">
        <v>10</v>
      </c>
      <c r="R260" s="290">
        <v>4.5</v>
      </c>
      <c r="S260" s="291">
        <v>1.4337208778404378</v>
      </c>
    </row>
    <row r="261" spans="1:19" ht="24">
      <c r="A261" s="288" t="s">
        <v>8</v>
      </c>
      <c r="B261" s="289">
        <v>49</v>
      </c>
      <c r="C261" s="290">
        <v>4.2244897959183669</v>
      </c>
      <c r="D261" s="290">
        <v>1.7590871937178212</v>
      </c>
      <c r="E261" s="80">
        <v>48</v>
      </c>
      <c r="F261" s="290">
        <v>5.458333333333333</v>
      </c>
      <c r="G261" s="290">
        <v>1.2020962777552002</v>
      </c>
      <c r="H261" s="80">
        <v>49</v>
      </c>
      <c r="I261" s="290">
        <v>2.2244897959183665</v>
      </c>
      <c r="J261" s="290">
        <v>1.4033487645991787</v>
      </c>
      <c r="K261" s="80">
        <v>48</v>
      </c>
      <c r="L261" s="290">
        <v>5.4375000000000018</v>
      </c>
      <c r="M261" s="290">
        <v>1.7733997881218542</v>
      </c>
      <c r="N261" s="80">
        <v>49</v>
      </c>
      <c r="O261" s="290">
        <v>5.1224489795918364</v>
      </c>
      <c r="P261" s="290">
        <v>1.3328017647863795</v>
      </c>
      <c r="Q261" s="80">
        <v>48</v>
      </c>
      <c r="R261" s="290">
        <v>5.1666666666666661</v>
      </c>
      <c r="S261" s="291">
        <v>1.2087153956996737</v>
      </c>
    </row>
    <row r="262" spans="1:19">
      <c r="A262" s="288" t="s">
        <v>9</v>
      </c>
      <c r="B262" s="289">
        <v>51</v>
      </c>
      <c r="C262" s="290">
        <v>4.2549019607843155</v>
      </c>
      <c r="D262" s="290">
        <v>1.5471669238308057</v>
      </c>
      <c r="E262" s="80">
        <v>51</v>
      </c>
      <c r="F262" s="290">
        <v>5.0980392156862768</v>
      </c>
      <c r="G262" s="290">
        <v>1.4866728215822649</v>
      </c>
      <c r="H262" s="80">
        <v>51</v>
      </c>
      <c r="I262" s="290">
        <v>2.0196078431372553</v>
      </c>
      <c r="J262" s="290">
        <v>1.3036900870748598</v>
      </c>
      <c r="K262" s="80">
        <v>51</v>
      </c>
      <c r="L262" s="290">
        <v>5.5490196078431371</v>
      </c>
      <c r="M262" s="290">
        <v>1.6408988450260555</v>
      </c>
      <c r="N262" s="80">
        <v>51</v>
      </c>
      <c r="O262" s="290">
        <v>4.0980392156862733</v>
      </c>
      <c r="P262" s="290">
        <v>1.5264979785218755</v>
      </c>
      <c r="Q262" s="80">
        <v>51</v>
      </c>
      <c r="R262" s="290">
        <v>5.1960784313725501</v>
      </c>
      <c r="S262" s="291">
        <v>1.2332008407901325</v>
      </c>
    </row>
    <row r="263" spans="1:19" ht="15.75" thickBot="1">
      <c r="A263" s="292" t="s">
        <v>10</v>
      </c>
      <c r="B263" s="293">
        <v>131</v>
      </c>
      <c r="C263" s="294">
        <v>4.4045801526717563</v>
      </c>
      <c r="D263" s="294">
        <v>1.6066143376879822</v>
      </c>
      <c r="E263" s="295">
        <v>130</v>
      </c>
      <c r="F263" s="294">
        <v>5.3307692307692296</v>
      </c>
      <c r="G263" s="294">
        <v>1.3887056130318152</v>
      </c>
      <c r="H263" s="295">
        <v>131</v>
      </c>
      <c r="I263" s="294">
        <v>2.2519083969465652</v>
      </c>
      <c r="J263" s="294">
        <v>1.4322844122932354</v>
      </c>
      <c r="K263" s="295">
        <v>130</v>
      </c>
      <c r="L263" s="294">
        <v>5.6153846153846168</v>
      </c>
      <c r="M263" s="294">
        <v>1.6630252408485755</v>
      </c>
      <c r="N263" s="295">
        <v>131</v>
      </c>
      <c r="O263" s="294">
        <v>4.4122137404580117</v>
      </c>
      <c r="P263" s="294">
        <v>1.6022591214984956</v>
      </c>
      <c r="Q263" s="295">
        <v>130</v>
      </c>
      <c r="R263" s="294">
        <v>5.1153846153846141</v>
      </c>
      <c r="S263" s="296">
        <v>1.2675717821951125</v>
      </c>
    </row>
    <row r="266" spans="1:19" ht="18">
      <c r="A266" s="1"/>
    </row>
    <row r="268" spans="1:19" ht="18" customHeight="1" thickBot="1">
      <c r="A268" s="351" t="s">
        <v>169</v>
      </c>
      <c r="B268" s="352"/>
      <c r="C268" s="352"/>
      <c r="D268" s="352"/>
      <c r="E268" s="352"/>
      <c r="F268" s="352"/>
      <c r="G268" s="352"/>
      <c r="H268" s="352"/>
      <c r="I268" s="352"/>
      <c r="J268" s="352"/>
      <c r="K268" s="352"/>
      <c r="L268" s="352"/>
      <c r="M268" s="352"/>
      <c r="N268" s="352"/>
      <c r="O268" s="352"/>
      <c r="P268" s="352"/>
      <c r="Q268" s="352"/>
      <c r="R268" s="352"/>
      <c r="S268" s="352"/>
    </row>
    <row r="269" spans="1:19" ht="15" customHeight="1" thickTop="1" thickBot="1">
      <c r="A269" s="353" t="s">
        <v>454</v>
      </c>
      <c r="B269" s="355" t="s">
        <v>468</v>
      </c>
      <c r="C269" s="356"/>
      <c r="D269" s="357"/>
      <c r="E269" s="358" t="s">
        <v>469</v>
      </c>
      <c r="F269" s="356"/>
      <c r="G269" s="357"/>
      <c r="H269" s="358" t="s">
        <v>470</v>
      </c>
      <c r="I269" s="356"/>
      <c r="J269" s="357"/>
      <c r="K269" s="358" t="s">
        <v>471</v>
      </c>
      <c r="L269" s="356"/>
      <c r="M269" s="357"/>
      <c r="N269" s="358" t="s">
        <v>472</v>
      </c>
      <c r="O269" s="356"/>
      <c r="P269" s="357"/>
      <c r="Q269" s="359" t="s">
        <v>473</v>
      </c>
      <c r="R269" s="356"/>
      <c r="S269" s="360"/>
    </row>
    <row r="270" spans="1:19" ht="15" customHeight="1" thickBot="1">
      <c r="A270" s="354"/>
      <c r="B270" s="298" t="s">
        <v>4</v>
      </c>
      <c r="C270" s="299" t="s">
        <v>150</v>
      </c>
      <c r="D270" s="299" t="s">
        <v>151</v>
      </c>
      <c r="E270" s="299" t="s">
        <v>4</v>
      </c>
      <c r="F270" s="299" t="s">
        <v>150</v>
      </c>
      <c r="G270" s="299" t="s">
        <v>151</v>
      </c>
      <c r="H270" s="299" t="s">
        <v>4</v>
      </c>
      <c r="I270" s="299" t="s">
        <v>150</v>
      </c>
      <c r="J270" s="299" t="s">
        <v>151</v>
      </c>
      <c r="K270" s="299" t="s">
        <v>4</v>
      </c>
      <c r="L270" s="299" t="s">
        <v>150</v>
      </c>
      <c r="M270" s="299" t="s">
        <v>151</v>
      </c>
      <c r="N270" s="299" t="s">
        <v>4</v>
      </c>
      <c r="O270" s="299" t="s">
        <v>150</v>
      </c>
      <c r="P270" s="299" t="s">
        <v>151</v>
      </c>
      <c r="Q270" s="299" t="s">
        <v>4</v>
      </c>
      <c r="R270" s="299" t="s">
        <v>150</v>
      </c>
      <c r="S270" s="300" t="s">
        <v>151</v>
      </c>
    </row>
    <row r="271" spans="1:19" ht="15.75" thickTop="1">
      <c r="A271" s="283" t="s">
        <v>6</v>
      </c>
      <c r="B271" s="284">
        <v>21</v>
      </c>
      <c r="C271" s="285">
        <v>4.2380952380952381</v>
      </c>
      <c r="D271" s="285">
        <v>1.2611408289624872</v>
      </c>
      <c r="E271" s="286">
        <v>21</v>
      </c>
      <c r="F271" s="285">
        <v>5.5238095238095237</v>
      </c>
      <c r="G271" s="285">
        <v>1.0304876330673556</v>
      </c>
      <c r="H271" s="286">
        <v>21</v>
      </c>
      <c r="I271" s="285">
        <v>3.6190476190476191</v>
      </c>
      <c r="J271" s="285">
        <v>1.8567765206451334</v>
      </c>
      <c r="K271" s="286">
        <v>21</v>
      </c>
      <c r="L271" s="285">
        <v>5.8095238095238093</v>
      </c>
      <c r="M271" s="285">
        <v>1.1670067531530233</v>
      </c>
      <c r="N271" s="286">
        <v>21</v>
      </c>
      <c r="O271" s="285">
        <v>3.9047619047619042</v>
      </c>
      <c r="P271" s="285">
        <v>1.6704718466577611</v>
      </c>
      <c r="Q271" s="286">
        <v>21</v>
      </c>
      <c r="R271" s="285">
        <v>5.8571428571428568</v>
      </c>
      <c r="S271" s="287">
        <v>1.0141851056742199</v>
      </c>
    </row>
    <row r="272" spans="1:19" ht="24">
      <c r="A272" s="288" t="s">
        <v>7</v>
      </c>
      <c r="B272" s="289">
        <v>10</v>
      </c>
      <c r="C272" s="290">
        <v>4.6000000000000005</v>
      </c>
      <c r="D272" s="290">
        <v>1.429840705968481</v>
      </c>
      <c r="E272" s="80">
        <v>10</v>
      </c>
      <c r="F272" s="290">
        <v>5.7</v>
      </c>
      <c r="G272" s="290">
        <v>1.0593499054713802</v>
      </c>
      <c r="H272" s="80">
        <v>10</v>
      </c>
      <c r="I272" s="290">
        <v>4.0999999999999996</v>
      </c>
      <c r="J272" s="290">
        <v>1.1972189997378648</v>
      </c>
      <c r="K272" s="80">
        <v>10</v>
      </c>
      <c r="L272" s="290">
        <v>5.2999999999999989</v>
      </c>
      <c r="M272" s="290">
        <v>1.0593499054713802</v>
      </c>
      <c r="N272" s="80">
        <v>10</v>
      </c>
      <c r="O272" s="290">
        <v>3.9999999999999996</v>
      </c>
      <c r="P272" s="290">
        <v>1.5634719199411431</v>
      </c>
      <c r="Q272" s="80">
        <v>10</v>
      </c>
      <c r="R272" s="290">
        <v>5.1000000000000005</v>
      </c>
      <c r="S272" s="291">
        <v>0.99442892601175337</v>
      </c>
    </row>
    <row r="273" spans="1:19" ht="24">
      <c r="A273" s="288" t="s">
        <v>8</v>
      </c>
      <c r="B273" s="289">
        <v>49</v>
      </c>
      <c r="C273" s="290">
        <v>4.9387755102040805</v>
      </c>
      <c r="D273" s="290">
        <v>1.5995854054684775</v>
      </c>
      <c r="E273" s="80">
        <v>48</v>
      </c>
      <c r="F273" s="290">
        <v>6.0416666666666661</v>
      </c>
      <c r="G273" s="290">
        <v>1.0907411755575827</v>
      </c>
      <c r="H273" s="80">
        <v>49</v>
      </c>
      <c r="I273" s="290">
        <v>3.9999999999999996</v>
      </c>
      <c r="J273" s="290">
        <v>1.9257033347152235</v>
      </c>
      <c r="K273" s="80">
        <v>48</v>
      </c>
      <c r="L273" s="290">
        <v>5.9166666666666661</v>
      </c>
      <c r="M273" s="290">
        <v>1.1076779110418011</v>
      </c>
      <c r="N273" s="80">
        <v>49</v>
      </c>
      <c r="O273" s="290">
        <v>4.3673469387755093</v>
      </c>
      <c r="P273" s="290">
        <v>1.6033022894303237</v>
      </c>
      <c r="Q273" s="80">
        <v>48</v>
      </c>
      <c r="R273" s="290">
        <v>5.7291666666666661</v>
      </c>
      <c r="S273" s="291">
        <v>1.0050845911966777</v>
      </c>
    </row>
    <row r="274" spans="1:19">
      <c r="A274" s="288" t="s">
        <v>9</v>
      </c>
      <c r="B274" s="289">
        <v>51</v>
      </c>
      <c r="C274" s="290">
        <v>4.352941176470587</v>
      </c>
      <c r="D274" s="290">
        <v>1.4397712236569347</v>
      </c>
      <c r="E274" s="80">
        <v>51</v>
      </c>
      <c r="F274" s="290">
        <v>5.7647058823529411</v>
      </c>
      <c r="G274" s="290">
        <v>1.2097641967609665</v>
      </c>
      <c r="H274" s="80">
        <v>51</v>
      </c>
      <c r="I274" s="290">
        <v>3.3529411764705883</v>
      </c>
      <c r="J274" s="290">
        <v>1.7184123999990772</v>
      </c>
      <c r="K274" s="80">
        <v>51</v>
      </c>
      <c r="L274" s="290">
        <v>5.450980392156862</v>
      </c>
      <c r="M274" s="290">
        <v>1.5008494326906487</v>
      </c>
      <c r="N274" s="80">
        <v>51</v>
      </c>
      <c r="O274" s="290">
        <v>3.7647058823529402</v>
      </c>
      <c r="P274" s="290">
        <v>1.6197312776398145</v>
      </c>
      <c r="Q274" s="80">
        <v>51</v>
      </c>
      <c r="R274" s="290">
        <v>4.9803921568627452</v>
      </c>
      <c r="S274" s="291">
        <v>1.378262617623091</v>
      </c>
    </row>
    <row r="275" spans="1:19" ht="15.75" thickBot="1">
      <c r="A275" s="292" t="s">
        <v>10</v>
      </c>
      <c r="B275" s="293">
        <v>131</v>
      </c>
      <c r="C275" s="294">
        <v>4.5725190839694649</v>
      </c>
      <c r="D275" s="294">
        <v>1.4885746117118221</v>
      </c>
      <c r="E275" s="295">
        <v>130</v>
      </c>
      <c r="F275" s="294">
        <v>5.8230769230769219</v>
      </c>
      <c r="G275" s="294">
        <v>1.1307223774261144</v>
      </c>
      <c r="H275" s="295">
        <v>131</v>
      </c>
      <c r="I275" s="294">
        <v>3.6946564885496178</v>
      </c>
      <c r="J275" s="294">
        <v>1.7969766479840192</v>
      </c>
      <c r="K275" s="295">
        <v>130</v>
      </c>
      <c r="L275" s="294">
        <v>5.6692307692307722</v>
      </c>
      <c r="M275" s="294">
        <v>1.2903245282459765</v>
      </c>
      <c r="N275" s="295">
        <v>131</v>
      </c>
      <c r="O275" s="294">
        <v>4.0305343511450404</v>
      </c>
      <c r="P275" s="294">
        <v>1.6216749712172476</v>
      </c>
      <c r="Q275" s="295">
        <v>130</v>
      </c>
      <c r="R275" s="294">
        <v>5.4076923076923071</v>
      </c>
      <c r="S275" s="296">
        <v>1.2180563615614715</v>
      </c>
    </row>
    <row r="278" spans="1:19" ht="18">
      <c r="A278" s="1"/>
    </row>
    <row r="280" spans="1:19" ht="18" customHeight="1" thickBot="1">
      <c r="A280" s="351" t="s">
        <v>169</v>
      </c>
      <c r="B280" s="352"/>
      <c r="C280" s="352"/>
      <c r="D280" s="352"/>
      <c r="E280" s="352"/>
      <c r="F280" s="352"/>
      <c r="G280" s="352"/>
      <c r="H280" s="352"/>
      <c r="I280" s="352"/>
      <c r="J280" s="352"/>
      <c r="K280" s="352"/>
      <c r="L280" s="352"/>
      <c r="M280" s="352"/>
      <c r="N280" s="352"/>
      <c r="O280" s="352"/>
      <c r="P280" s="352"/>
      <c r="Q280" s="352"/>
      <c r="R280" s="352"/>
      <c r="S280" s="352"/>
    </row>
    <row r="281" spans="1:19" ht="15" customHeight="1" thickTop="1" thickBot="1">
      <c r="A281" s="353" t="s">
        <v>454</v>
      </c>
      <c r="B281" s="355" t="s">
        <v>474</v>
      </c>
      <c r="C281" s="356"/>
      <c r="D281" s="357"/>
      <c r="E281" s="358" t="s">
        <v>475</v>
      </c>
      <c r="F281" s="356"/>
      <c r="G281" s="357"/>
      <c r="H281" s="358" t="s">
        <v>476</v>
      </c>
      <c r="I281" s="356"/>
      <c r="J281" s="357"/>
      <c r="K281" s="358" t="s">
        <v>477</v>
      </c>
      <c r="L281" s="356"/>
      <c r="M281" s="357"/>
      <c r="N281" s="358" t="s">
        <v>478</v>
      </c>
      <c r="O281" s="356"/>
      <c r="P281" s="357"/>
      <c r="Q281" s="359" t="s">
        <v>479</v>
      </c>
      <c r="R281" s="356"/>
      <c r="S281" s="360"/>
    </row>
    <row r="282" spans="1:19" ht="15" customHeight="1" thickBot="1">
      <c r="A282" s="354"/>
      <c r="B282" s="298" t="s">
        <v>4</v>
      </c>
      <c r="C282" s="299" t="s">
        <v>150</v>
      </c>
      <c r="D282" s="299" t="s">
        <v>151</v>
      </c>
      <c r="E282" s="299" t="s">
        <v>4</v>
      </c>
      <c r="F282" s="299" t="s">
        <v>150</v>
      </c>
      <c r="G282" s="299" t="s">
        <v>151</v>
      </c>
      <c r="H282" s="299" t="s">
        <v>4</v>
      </c>
      <c r="I282" s="299" t="s">
        <v>150</v>
      </c>
      <c r="J282" s="299" t="s">
        <v>151</v>
      </c>
      <c r="K282" s="299" t="s">
        <v>4</v>
      </c>
      <c r="L282" s="299" t="s">
        <v>150</v>
      </c>
      <c r="M282" s="299" t="s">
        <v>151</v>
      </c>
      <c r="N282" s="299" t="s">
        <v>4</v>
      </c>
      <c r="O282" s="299" t="s">
        <v>150</v>
      </c>
      <c r="P282" s="299" t="s">
        <v>151</v>
      </c>
      <c r="Q282" s="299" t="s">
        <v>4</v>
      </c>
      <c r="R282" s="299" t="s">
        <v>150</v>
      </c>
      <c r="S282" s="300" t="s">
        <v>151</v>
      </c>
    </row>
    <row r="283" spans="1:19" ht="15.75" thickTop="1">
      <c r="A283" s="283" t="s">
        <v>6</v>
      </c>
      <c r="B283" s="284">
        <v>21</v>
      </c>
      <c r="C283" s="285">
        <v>4.7142857142857135</v>
      </c>
      <c r="D283" s="285">
        <v>1.2305631695633161</v>
      </c>
      <c r="E283" s="286">
        <v>21</v>
      </c>
      <c r="F283" s="285">
        <v>5.9523809523809517</v>
      </c>
      <c r="G283" s="285">
        <v>1.1169686869465265</v>
      </c>
      <c r="H283" s="286">
        <v>21</v>
      </c>
      <c r="I283" s="285">
        <v>3.0952380952380949</v>
      </c>
      <c r="J283" s="285">
        <v>1.4108423691100964</v>
      </c>
      <c r="K283" s="286">
        <v>21</v>
      </c>
      <c r="L283" s="285">
        <v>4.9523809523809526</v>
      </c>
      <c r="M283" s="285">
        <v>1.3592715135759474</v>
      </c>
      <c r="N283" s="286">
        <v>21</v>
      </c>
      <c r="O283" s="285">
        <v>5.8571428571428568</v>
      </c>
      <c r="P283" s="285">
        <v>1.3887301496588274</v>
      </c>
      <c r="Q283" s="286">
        <v>21</v>
      </c>
      <c r="R283" s="285">
        <v>6.5238095238095237</v>
      </c>
      <c r="S283" s="287">
        <v>0.67963575678797383</v>
      </c>
    </row>
    <row r="284" spans="1:19" ht="24">
      <c r="A284" s="288" t="s">
        <v>7</v>
      </c>
      <c r="B284" s="289">
        <v>10</v>
      </c>
      <c r="C284" s="290">
        <v>5</v>
      </c>
      <c r="D284" s="290">
        <v>1.699673171197595</v>
      </c>
      <c r="E284" s="80">
        <v>10</v>
      </c>
      <c r="F284" s="290">
        <v>6.2</v>
      </c>
      <c r="G284" s="290">
        <v>0.63245553203367577</v>
      </c>
      <c r="H284" s="80">
        <v>10</v>
      </c>
      <c r="I284" s="290">
        <v>4.2</v>
      </c>
      <c r="J284" s="290">
        <v>1.9321835661585918</v>
      </c>
      <c r="K284" s="80">
        <v>10</v>
      </c>
      <c r="L284" s="290">
        <v>5.3999999999999995</v>
      </c>
      <c r="M284" s="290">
        <v>1.5776212754932311</v>
      </c>
      <c r="N284" s="80">
        <v>10</v>
      </c>
      <c r="O284" s="290">
        <v>5.2</v>
      </c>
      <c r="P284" s="290">
        <v>1.9888578520235063</v>
      </c>
      <c r="Q284" s="80">
        <v>10</v>
      </c>
      <c r="R284" s="290">
        <v>6.3999999999999995</v>
      </c>
      <c r="S284" s="291">
        <v>0.84327404271156781</v>
      </c>
    </row>
    <row r="285" spans="1:19" ht="24">
      <c r="A285" s="288" t="s">
        <v>8</v>
      </c>
      <c r="B285" s="289">
        <v>49</v>
      </c>
      <c r="C285" s="290">
        <v>5.1632653061224509</v>
      </c>
      <c r="D285" s="290">
        <v>1.4339185642774805</v>
      </c>
      <c r="E285" s="80">
        <v>48</v>
      </c>
      <c r="F285" s="290">
        <v>5.9999999999999991</v>
      </c>
      <c r="G285" s="290">
        <v>0.92253120802888522</v>
      </c>
      <c r="H285" s="80">
        <v>49</v>
      </c>
      <c r="I285" s="290">
        <v>3.6938775510204085</v>
      </c>
      <c r="J285" s="290">
        <v>1.6228072594613769</v>
      </c>
      <c r="K285" s="80">
        <v>48</v>
      </c>
      <c r="L285" s="290">
        <v>5.5833333333333321</v>
      </c>
      <c r="M285" s="290">
        <v>1.2174849089603119</v>
      </c>
      <c r="N285" s="80">
        <v>49</v>
      </c>
      <c r="O285" s="290">
        <v>4.8571428571428568</v>
      </c>
      <c r="P285" s="290">
        <v>1.4999999999999998</v>
      </c>
      <c r="Q285" s="80">
        <v>48</v>
      </c>
      <c r="R285" s="290">
        <v>6.2916666666666652</v>
      </c>
      <c r="S285" s="291">
        <v>0.74257554478740562</v>
      </c>
    </row>
    <row r="286" spans="1:19">
      <c r="A286" s="288" t="s">
        <v>9</v>
      </c>
      <c r="B286" s="289">
        <v>51</v>
      </c>
      <c r="C286" s="290">
        <v>5.1176470588235299</v>
      </c>
      <c r="D286" s="290">
        <v>1.1427520960125941</v>
      </c>
      <c r="E286" s="80">
        <v>51</v>
      </c>
      <c r="F286" s="290">
        <v>5.5098039215686274</v>
      </c>
      <c r="G286" s="290">
        <v>1.5539954828712705</v>
      </c>
      <c r="H286" s="80">
        <v>51</v>
      </c>
      <c r="I286" s="290">
        <v>3.5490196078431371</v>
      </c>
      <c r="J286" s="290">
        <v>1.6889490873344417</v>
      </c>
      <c r="K286" s="80">
        <v>51</v>
      </c>
      <c r="L286" s="290">
        <v>5.4901960784313708</v>
      </c>
      <c r="M286" s="290">
        <v>1.4747548815936544</v>
      </c>
      <c r="N286" s="80">
        <v>51</v>
      </c>
      <c r="O286" s="290">
        <v>5.4313725490196081</v>
      </c>
      <c r="P286" s="290">
        <v>1.3748440196732765</v>
      </c>
      <c r="Q286" s="80">
        <v>51</v>
      </c>
      <c r="R286" s="290">
        <v>6.3333333333333339</v>
      </c>
      <c r="S286" s="291">
        <v>0.76594168620507053</v>
      </c>
    </row>
    <row r="287" spans="1:19" ht="15.75" thickBot="1">
      <c r="A287" s="292" t="s">
        <v>10</v>
      </c>
      <c r="B287" s="293">
        <v>131</v>
      </c>
      <c r="C287" s="294">
        <v>5.0610687022900764</v>
      </c>
      <c r="D287" s="294">
        <v>1.3112279927952428</v>
      </c>
      <c r="E287" s="295">
        <v>130</v>
      </c>
      <c r="F287" s="294">
        <v>5.8153846153846152</v>
      </c>
      <c r="G287" s="294">
        <v>1.2375558268489064</v>
      </c>
      <c r="H287" s="295">
        <v>131</v>
      </c>
      <c r="I287" s="294">
        <v>3.5801526717557244</v>
      </c>
      <c r="J287" s="294">
        <v>1.6452925784855803</v>
      </c>
      <c r="K287" s="295">
        <v>130</v>
      </c>
      <c r="L287" s="294">
        <v>5.4307692307692301</v>
      </c>
      <c r="M287" s="294">
        <v>1.3749613752909711</v>
      </c>
      <c r="N287" s="295">
        <v>131</v>
      </c>
      <c r="O287" s="294">
        <v>5.2671755725190836</v>
      </c>
      <c r="P287" s="294">
        <v>1.5029428950762722</v>
      </c>
      <c r="Q287" s="295">
        <v>130</v>
      </c>
      <c r="R287" s="294">
        <v>6.3538461538461499</v>
      </c>
      <c r="S287" s="296">
        <v>0.74564927704983219</v>
      </c>
    </row>
    <row r="290" spans="1:19" ht="18">
      <c r="A290" s="1"/>
    </row>
    <row r="292" spans="1:19" ht="18" customHeight="1" thickBot="1">
      <c r="A292" s="351" t="s">
        <v>176</v>
      </c>
      <c r="B292" s="352"/>
      <c r="C292" s="352"/>
      <c r="D292" s="352"/>
      <c r="E292" s="352"/>
      <c r="F292" s="352"/>
      <c r="G292" s="352"/>
      <c r="H292" s="352"/>
      <c r="I292" s="352"/>
      <c r="J292" s="352"/>
      <c r="K292" s="352"/>
      <c r="L292" s="352"/>
      <c r="M292" s="352"/>
      <c r="N292" s="352"/>
      <c r="O292" s="352"/>
      <c r="P292" s="352"/>
      <c r="Q292" s="352"/>
      <c r="R292" s="352"/>
      <c r="S292" s="352"/>
    </row>
    <row r="293" spans="1:19" ht="15" customHeight="1" thickTop="1" thickBot="1">
      <c r="A293" s="353" t="s">
        <v>454</v>
      </c>
      <c r="B293" s="355" t="s">
        <v>480</v>
      </c>
      <c r="C293" s="356"/>
      <c r="D293" s="357"/>
      <c r="E293" s="358" t="s">
        <v>481</v>
      </c>
      <c r="F293" s="356"/>
      <c r="G293" s="357"/>
      <c r="H293" s="358" t="s">
        <v>482</v>
      </c>
      <c r="I293" s="356"/>
      <c r="J293" s="357"/>
      <c r="K293" s="358" t="s">
        <v>483</v>
      </c>
      <c r="L293" s="356"/>
      <c r="M293" s="357"/>
      <c r="N293" s="358" t="s">
        <v>484</v>
      </c>
      <c r="O293" s="356"/>
      <c r="P293" s="357"/>
      <c r="Q293" s="359" t="s">
        <v>485</v>
      </c>
      <c r="R293" s="356"/>
      <c r="S293" s="360"/>
    </row>
    <row r="294" spans="1:19" ht="15" customHeight="1" thickBot="1">
      <c r="A294" s="354"/>
      <c r="B294" s="298" t="s">
        <v>4</v>
      </c>
      <c r="C294" s="299" t="s">
        <v>150</v>
      </c>
      <c r="D294" s="299" t="s">
        <v>151</v>
      </c>
      <c r="E294" s="299" t="s">
        <v>4</v>
      </c>
      <c r="F294" s="299" t="s">
        <v>150</v>
      </c>
      <c r="G294" s="299" t="s">
        <v>151</v>
      </c>
      <c r="H294" s="299" t="s">
        <v>4</v>
      </c>
      <c r="I294" s="299" t="s">
        <v>150</v>
      </c>
      <c r="J294" s="299" t="s">
        <v>151</v>
      </c>
      <c r="K294" s="299" t="s">
        <v>4</v>
      </c>
      <c r="L294" s="299" t="s">
        <v>150</v>
      </c>
      <c r="M294" s="299" t="s">
        <v>151</v>
      </c>
      <c r="N294" s="299" t="s">
        <v>4</v>
      </c>
      <c r="O294" s="299" t="s">
        <v>150</v>
      </c>
      <c r="P294" s="299" t="s">
        <v>151</v>
      </c>
      <c r="Q294" s="299" t="s">
        <v>4</v>
      </c>
      <c r="R294" s="299" t="s">
        <v>150</v>
      </c>
      <c r="S294" s="300" t="s">
        <v>151</v>
      </c>
    </row>
    <row r="295" spans="1:19" ht="15.75" thickTop="1">
      <c r="A295" s="283" t="s">
        <v>6</v>
      </c>
      <c r="B295" s="284">
        <v>21</v>
      </c>
      <c r="C295" s="285">
        <v>4.0952380952380949</v>
      </c>
      <c r="D295" s="285">
        <v>1.5134319246256802</v>
      </c>
      <c r="E295" s="286">
        <v>21</v>
      </c>
      <c r="F295" s="285">
        <v>5.8571428571428577</v>
      </c>
      <c r="G295" s="285">
        <v>0.96362411165943151</v>
      </c>
      <c r="H295" s="286">
        <v>21</v>
      </c>
      <c r="I295" s="285">
        <v>3.4761904761904763</v>
      </c>
      <c r="J295" s="285">
        <v>1.5368489717290901</v>
      </c>
      <c r="K295" s="286">
        <v>21</v>
      </c>
      <c r="L295" s="285">
        <v>5.1428571428571432</v>
      </c>
      <c r="M295" s="285">
        <v>1.5583874449479591</v>
      </c>
      <c r="N295" s="286">
        <v>21</v>
      </c>
      <c r="O295" s="285">
        <v>4.666666666666667</v>
      </c>
      <c r="P295" s="285">
        <v>1.4605934866804431</v>
      </c>
      <c r="Q295" s="286">
        <v>21</v>
      </c>
      <c r="R295" s="285">
        <v>5.666666666666667</v>
      </c>
      <c r="S295" s="287">
        <v>1.2780193008453875</v>
      </c>
    </row>
    <row r="296" spans="1:19" ht="24">
      <c r="A296" s="288" t="s">
        <v>7</v>
      </c>
      <c r="B296" s="289">
        <v>10</v>
      </c>
      <c r="C296" s="290">
        <v>4.6999999999999993</v>
      </c>
      <c r="D296" s="290">
        <v>1.4944341180973264</v>
      </c>
      <c r="E296" s="80">
        <v>10</v>
      </c>
      <c r="F296" s="290">
        <v>6.1</v>
      </c>
      <c r="G296" s="290">
        <v>0.87559503577091302</v>
      </c>
      <c r="H296" s="80">
        <v>10</v>
      </c>
      <c r="I296" s="290">
        <v>3.7999999999999994</v>
      </c>
      <c r="J296" s="290">
        <v>1.4757295747452437</v>
      </c>
      <c r="K296" s="80">
        <v>10</v>
      </c>
      <c r="L296" s="290">
        <v>4.7</v>
      </c>
      <c r="M296" s="290">
        <v>1.4944341180973264</v>
      </c>
      <c r="N296" s="80">
        <v>10</v>
      </c>
      <c r="O296" s="290">
        <v>4.5000000000000009</v>
      </c>
      <c r="P296" s="290">
        <v>1.8408935028645435</v>
      </c>
      <c r="Q296" s="80">
        <v>10</v>
      </c>
      <c r="R296" s="290">
        <v>5.6000000000000005</v>
      </c>
      <c r="S296" s="291">
        <v>1.1737877907772674</v>
      </c>
    </row>
    <row r="297" spans="1:19" ht="24">
      <c r="A297" s="288" t="s">
        <v>8</v>
      </c>
      <c r="B297" s="289">
        <v>49</v>
      </c>
      <c r="C297" s="290">
        <v>4.1224489795918373</v>
      </c>
      <c r="D297" s="290">
        <v>1.6786980701973639</v>
      </c>
      <c r="E297" s="80">
        <v>48</v>
      </c>
      <c r="F297" s="290">
        <v>6.0625000000000009</v>
      </c>
      <c r="G297" s="290">
        <v>1.0190995190790908</v>
      </c>
      <c r="H297" s="80">
        <v>49</v>
      </c>
      <c r="I297" s="290">
        <v>4.0612244897959169</v>
      </c>
      <c r="J297" s="290">
        <v>1.6759097438071524</v>
      </c>
      <c r="K297" s="80">
        <v>48</v>
      </c>
      <c r="L297" s="290">
        <v>4.7499999999999991</v>
      </c>
      <c r="M297" s="290">
        <v>1.4659250220296962</v>
      </c>
      <c r="N297" s="80">
        <v>49</v>
      </c>
      <c r="O297" s="290">
        <v>4.2857142857142865</v>
      </c>
      <c r="P297" s="290">
        <v>1.5000000000000002</v>
      </c>
      <c r="Q297" s="80">
        <v>48</v>
      </c>
      <c r="R297" s="290">
        <v>5.2499999999999991</v>
      </c>
      <c r="S297" s="291">
        <v>1.4513383405406901</v>
      </c>
    </row>
    <row r="298" spans="1:19">
      <c r="A298" s="288" t="s">
        <v>9</v>
      </c>
      <c r="B298" s="289">
        <v>51</v>
      </c>
      <c r="C298" s="290">
        <v>4.3725490196078418</v>
      </c>
      <c r="D298" s="290">
        <v>1.3410560661467588</v>
      </c>
      <c r="E298" s="80">
        <v>51</v>
      </c>
      <c r="F298" s="290">
        <v>5.9607843137254903</v>
      </c>
      <c r="G298" s="290">
        <v>1.0763044980622443</v>
      </c>
      <c r="H298" s="80">
        <v>51</v>
      </c>
      <c r="I298" s="290">
        <v>3.3921568627450984</v>
      </c>
      <c r="J298" s="290">
        <v>1.600980091975525</v>
      </c>
      <c r="K298" s="80">
        <v>51</v>
      </c>
      <c r="L298" s="290">
        <v>4.9607843137254886</v>
      </c>
      <c r="M298" s="290">
        <v>1.3410560661467585</v>
      </c>
      <c r="N298" s="80">
        <v>51</v>
      </c>
      <c r="O298" s="290">
        <v>4.3137254901960764</v>
      </c>
      <c r="P298" s="290">
        <v>1.5555088695141708</v>
      </c>
      <c r="Q298" s="80">
        <v>51</v>
      </c>
      <c r="R298" s="290">
        <v>5.4117647058823524</v>
      </c>
      <c r="S298" s="291">
        <v>1.2988682856738833</v>
      </c>
    </row>
    <row r="299" spans="1:19" ht="15.75" thickBot="1">
      <c r="A299" s="292" t="s">
        <v>10</v>
      </c>
      <c r="B299" s="293">
        <v>131</v>
      </c>
      <c r="C299" s="294">
        <v>4.2595419847328237</v>
      </c>
      <c r="D299" s="294">
        <v>1.5068448251461979</v>
      </c>
      <c r="E299" s="295">
        <v>130</v>
      </c>
      <c r="F299" s="294">
        <v>5.9923076923076923</v>
      </c>
      <c r="G299" s="294">
        <v>1.0153561550735761</v>
      </c>
      <c r="H299" s="295">
        <v>131</v>
      </c>
      <c r="I299" s="294">
        <v>3.6870229007633601</v>
      </c>
      <c r="J299" s="294">
        <v>1.6223628042772342</v>
      </c>
      <c r="K299" s="295">
        <v>130</v>
      </c>
      <c r="L299" s="294">
        <v>4.8923076923076909</v>
      </c>
      <c r="M299" s="294">
        <v>1.4264726042367741</v>
      </c>
      <c r="N299" s="295">
        <v>131</v>
      </c>
      <c r="O299" s="294">
        <v>4.3740458015267167</v>
      </c>
      <c r="P299" s="294">
        <v>1.5308915344314162</v>
      </c>
      <c r="Q299" s="295">
        <v>130</v>
      </c>
      <c r="R299" s="294">
        <v>5.4076923076923071</v>
      </c>
      <c r="S299" s="296">
        <v>1.3393053495451344</v>
      </c>
    </row>
    <row r="301" spans="1:19" ht="32.25" thickBot="1">
      <c r="A301" s="56" t="s">
        <v>276</v>
      </c>
      <c r="B301" s="56"/>
      <c r="C301" s="56"/>
      <c r="D301" s="56"/>
    </row>
    <row r="302" spans="1:19">
      <c r="A302" s="428" t="s">
        <v>529</v>
      </c>
    </row>
    <row r="304" spans="1:19" ht="18" customHeight="1" thickBot="1">
      <c r="A304" s="351" t="s">
        <v>180</v>
      </c>
      <c r="B304" s="352"/>
      <c r="C304" s="352"/>
      <c r="D304" s="352"/>
      <c r="E304" s="352"/>
    </row>
    <row r="305" spans="1:9" ht="15" customHeight="1" thickTop="1" thickBot="1">
      <c r="A305" s="366" t="s">
        <v>454</v>
      </c>
      <c r="B305" s="368" t="s">
        <v>486</v>
      </c>
      <c r="C305" s="369"/>
      <c r="D305" s="370" t="s">
        <v>487</v>
      </c>
      <c r="E305" s="371"/>
    </row>
    <row r="306" spans="1:9" ht="15" customHeight="1" thickBot="1">
      <c r="A306" s="367"/>
      <c r="B306" s="301" t="s">
        <v>4</v>
      </c>
      <c r="C306" s="88" t="s">
        <v>5</v>
      </c>
      <c r="D306" s="88" t="s">
        <v>4</v>
      </c>
      <c r="E306" s="89" t="s">
        <v>5</v>
      </c>
    </row>
    <row r="307" spans="1:9" ht="15.75" thickTop="1">
      <c r="A307" s="288" t="s">
        <v>6</v>
      </c>
      <c r="B307" s="289">
        <v>1</v>
      </c>
      <c r="C307" s="304">
        <v>1</v>
      </c>
      <c r="D307" s="80">
        <v>0</v>
      </c>
      <c r="E307" s="302">
        <v>0</v>
      </c>
    </row>
    <row r="308" spans="1:9" ht="24">
      <c r="A308" s="288" t="s">
        <v>7</v>
      </c>
      <c r="B308" s="289">
        <v>0</v>
      </c>
      <c r="C308" s="304">
        <v>0</v>
      </c>
      <c r="D308" s="80">
        <v>1</v>
      </c>
      <c r="E308" s="302">
        <v>1</v>
      </c>
    </row>
    <row r="309" spans="1:9" ht="24">
      <c r="A309" s="288" t="s">
        <v>8</v>
      </c>
      <c r="B309" s="289">
        <v>3</v>
      </c>
      <c r="C309" s="304">
        <v>1</v>
      </c>
      <c r="D309" s="80">
        <v>0</v>
      </c>
      <c r="E309" s="302">
        <v>0</v>
      </c>
    </row>
    <row r="310" spans="1:9">
      <c r="A310" s="288" t="s">
        <v>9</v>
      </c>
      <c r="B310" s="289">
        <v>3</v>
      </c>
      <c r="C310" s="304">
        <v>0.6</v>
      </c>
      <c r="D310" s="80">
        <v>2</v>
      </c>
      <c r="E310" s="302">
        <v>0.4</v>
      </c>
    </row>
    <row r="311" spans="1:9" ht="15.75" thickBot="1">
      <c r="A311" s="292" t="s">
        <v>10</v>
      </c>
      <c r="B311" s="293">
        <v>7</v>
      </c>
      <c r="C311" s="305">
        <v>0.7</v>
      </c>
      <c r="D311" s="295">
        <v>3</v>
      </c>
      <c r="E311" s="303">
        <v>0.3</v>
      </c>
    </row>
    <row r="314" spans="1:9" ht="23.25">
      <c r="A314" s="60" t="s">
        <v>278</v>
      </c>
    </row>
    <row r="315" spans="1:9">
      <c r="A315" s="428" t="s">
        <v>530</v>
      </c>
    </row>
    <row r="316" spans="1:9" ht="18" customHeight="1">
      <c r="A316" s="326" t="s">
        <v>183</v>
      </c>
      <c r="B316" s="326"/>
      <c r="C316" s="326"/>
      <c r="D316" s="326"/>
      <c r="E316" s="326"/>
      <c r="F316" s="326"/>
      <c r="G316" s="326"/>
      <c r="H316" s="326"/>
      <c r="I316" s="326"/>
    </row>
    <row r="317" spans="1:9" ht="15" customHeight="1">
      <c r="A317" s="327"/>
      <c r="B317" s="330" t="s">
        <v>184</v>
      </c>
      <c r="C317" s="331"/>
      <c r="D317" s="331"/>
      <c r="E317" s="331"/>
      <c r="F317" s="331"/>
      <c r="G317" s="331"/>
      <c r="H317" s="331"/>
      <c r="I317" s="332"/>
    </row>
    <row r="318" spans="1:9" ht="26.25" customHeight="1">
      <c r="A318" s="328"/>
      <c r="B318" s="333" t="s">
        <v>71</v>
      </c>
      <c r="C318" s="324"/>
      <c r="D318" s="324" t="s">
        <v>72</v>
      </c>
      <c r="E318" s="324"/>
      <c r="F318" s="324" t="s">
        <v>185</v>
      </c>
      <c r="G318" s="324"/>
      <c r="H318" s="324" t="s">
        <v>186</v>
      </c>
      <c r="I318" s="325"/>
    </row>
    <row r="319" spans="1:9" ht="15" customHeight="1">
      <c r="A319" s="329"/>
      <c r="B319" s="57" t="s">
        <v>4</v>
      </c>
      <c r="C319" s="58" t="s">
        <v>5</v>
      </c>
      <c r="D319" s="58" t="s">
        <v>4</v>
      </c>
      <c r="E319" s="58" t="s">
        <v>5</v>
      </c>
      <c r="F319" s="58" t="s">
        <v>4</v>
      </c>
      <c r="G319" s="58" t="s">
        <v>5</v>
      </c>
      <c r="H319" s="58" t="s">
        <v>4</v>
      </c>
      <c r="I319" s="59" t="s">
        <v>5</v>
      </c>
    </row>
    <row r="320" spans="1:9">
      <c r="A320" s="2" t="s">
        <v>6</v>
      </c>
      <c r="B320" s="5">
        <v>0</v>
      </c>
      <c r="C320" s="6">
        <v>0</v>
      </c>
      <c r="D320" s="7">
        <v>1</v>
      </c>
      <c r="E320" s="6">
        <v>1</v>
      </c>
      <c r="F320" s="7">
        <v>0</v>
      </c>
      <c r="G320" s="6">
        <v>0</v>
      </c>
      <c r="H320" s="7">
        <v>0</v>
      </c>
      <c r="I320" s="8">
        <v>0</v>
      </c>
    </row>
    <row r="321" spans="1:9" ht="24">
      <c r="A321" s="3" t="s">
        <v>8</v>
      </c>
      <c r="B321" s="9">
        <v>2</v>
      </c>
      <c r="C321" s="10">
        <v>0.66666666666666674</v>
      </c>
      <c r="D321" s="11">
        <v>0</v>
      </c>
      <c r="E321" s="10">
        <v>0</v>
      </c>
      <c r="F321" s="11">
        <v>1</v>
      </c>
      <c r="G321" s="10">
        <v>0.33333333333333337</v>
      </c>
      <c r="H321" s="11">
        <v>0</v>
      </c>
      <c r="I321" s="12">
        <v>0</v>
      </c>
    </row>
    <row r="322" spans="1:9">
      <c r="A322" s="3" t="s">
        <v>9</v>
      </c>
      <c r="B322" s="9">
        <v>3</v>
      </c>
      <c r="C322" s="10">
        <v>1</v>
      </c>
      <c r="D322" s="11">
        <v>0</v>
      </c>
      <c r="E322" s="10">
        <v>0</v>
      </c>
      <c r="F322" s="11">
        <v>0</v>
      </c>
      <c r="G322" s="10">
        <v>0</v>
      </c>
      <c r="H322" s="11">
        <v>0</v>
      </c>
      <c r="I322" s="12">
        <v>0</v>
      </c>
    </row>
    <row r="323" spans="1:9">
      <c r="A323" s="4" t="s">
        <v>10</v>
      </c>
      <c r="B323" s="13">
        <v>5</v>
      </c>
      <c r="C323" s="14">
        <v>0.7142857142857143</v>
      </c>
      <c r="D323" s="15">
        <v>1</v>
      </c>
      <c r="E323" s="14">
        <v>0.14285714285714288</v>
      </c>
      <c r="F323" s="15">
        <v>1</v>
      </c>
      <c r="G323" s="14">
        <v>0.14285714285714288</v>
      </c>
      <c r="H323" s="15">
        <v>0</v>
      </c>
      <c r="I323" s="16">
        <v>0</v>
      </c>
    </row>
    <row r="326" spans="1:9" ht="18">
      <c r="A326" s="1"/>
    </row>
    <row r="328" spans="1:9" ht="18" customHeight="1">
      <c r="A328" s="326" t="s">
        <v>187</v>
      </c>
      <c r="B328" s="326"/>
      <c r="C328" s="326"/>
      <c r="D328" s="326"/>
      <c r="E328" s="326"/>
      <c r="F328" s="326"/>
      <c r="G328" s="326"/>
      <c r="H328" s="326"/>
      <c r="I328" s="326"/>
    </row>
    <row r="329" spans="1:9" ht="15" customHeight="1">
      <c r="A329" s="327"/>
      <c r="B329" s="330" t="s">
        <v>188</v>
      </c>
      <c r="C329" s="331"/>
      <c r="D329" s="331"/>
      <c r="E329" s="331"/>
      <c r="F329" s="331"/>
      <c r="G329" s="331"/>
      <c r="H329" s="331"/>
      <c r="I329" s="332"/>
    </row>
    <row r="330" spans="1:9" ht="15" customHeight="1">
      <c r="A330" s="328"/>
      <c r="B330" s="333" t="s">
        <v>189</v>
      </c>
      <c r="C330" s="324"/>
      <c r="D330" s="324" t="s">
        <v>190</v>
      </c>
      <c r="E330" s="324"/>
      <c r="F330" s="324" t="s">
        <v>191</v>
      </c>
      <c r="G330" s="324"/>
      <c r="H330" s="324" t="s">
        <v>192</v>
      </c>
      <c r="I330" s="325"/>
    </row>
    <row r="331" spans="1:9" ht="15" customHeight="1">
      <c r="A331" s="329"/>
      <c r="B331" s="57" t="s">
        <v>4</v>
      </c>
      <c r="C331" s="58" t="s">
        <v>5</v>
      </c>
      <c r="D331" s="58" t="s">
        <v>4</v>
      </c>
      <c r="E331" s="58" t="s">
        <v>5</v>
      </c>
      <c r="F331" s="58" t="s">
        <v>4</v>
      </c>
      <c r="G331" s="58" t="s">
        <v>5</v>
      </c>
      <c r="H331" s="58" t="s">
        <v>4</v>
      </c>
      <c r="I331" s="59" t="s">
        <v>5</v>
      </c>
    </row>
    <row r="332" spans="1:9">
      <c r="A332" s="2" t="s">
        <v>6</v>
      </c>
      <c r="B332" s="5">
        <v>0</v>
      </c>
      <c r="C332" s="6">
        <v>0</v>
      </c>
      <c r="D332" s="7">
        <v>1</v>
      </c>
      <c r="E332" s="6">
        <v>1</v>
      </c>
      <c r="F332" s="7">
        <v>0</v>
      </c>
      <c r="G332" s="6">
        <v>0</v>
      </c>
      <c r="H332" s="7">
        <v>0</v>
      </c>
      <c r="I332" s="8">
        <v>0</v>
      </c>
    </row>
    <row r="333" spans="1:9" ht="24">
      <c r="A333" s="3" t="s">
        <v>8</v>
      </c>
      <c r="B333" s="9">
        <v>1</v>
      </c>
      <c r="C333" s="10">
        <v>0.33333333333333337</v>
      </c>
      <c r="D333" s="11">
        <v>1</v>
      </c>
      <c r="E333" s="10">
        <v>0.33333333333333337</v>
      </c>
      <c r="F333" s="11">
        <v>1</v>
      </c>
      <c r="G333" s="10">
        <v>0.33333333333333337</v>
      </c>
      <c r="H333" s="11">
        <v>0</v>
      </c>
      <c r="I333" s="12">
        <v>0</v>
      </c>
    </row>
    <row r="334" spans="1:9">
      <c r="A334" s="3" t="s">
        <v>9</v>
      </c>
      <c r="B334" s="9">
        <v>0</v>
      </c>
      <c r="C334" s="10">
        <v>0</v>
      </c>
      <c r="D334" s="11">
        <v>3</v>
      </c>
      <c r="E334" s="10">
        <v>1</v>
      </c>
      <c r="F334" s="11">
        <v>0</v>
      </c>
      <c r="G334" s="10">
        <v>0</v>
      </c>
      <c r="H334" s="11">
        <v>0</v>
      </c>
      <c r="I334" s="12">
        <v>0</v>
      </c>
    </row>
    <row r="335" spans="1:9">
      <c r="A335" s="4" t="s">
        <v>10</v>
      </c>
      <c r="B335" s="13">
        <v>1</v>
      </c>
      <c r="C335" s="14">
        <v>0.14285714285714288</v>
      </c>
      <c r="D335" s="15">
        <v>5</v>
      </c>
      <c r="E335" s="14">
        <v>0.7142857142857143</v>
      </c>
      <c r="F335" s="15">
        <v>1</v>
      </c>
      <c r="G335" s="14">
        <v>0.14285714285714288</v>
      </c>
      <c r="H335" s="15">
        <v>0</v>
      </c>
      <c r="I335" s="16">
        <v>0</v>
      </c>
    </row>
    <row r="338" spans="1:25" ht="18">
      <c r="A338" s="1"/>
    </row>
    <row r="341" spans="1:25" ht="18" customHeight="1">
      <c r="A341" s="326" t="s">
        <v>193</v>
      </c>
      <c r="B341" s="326"/>
      <c r="C341" s="326"/>
      <c r="D341" s="326"/>
      <c r="E341" s="326"/>
      <c r="F341" s="326"/>
      <c r="G341" s="326"/>
      <c r="H341" s="326"/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26"/>
      <c r="X341" s="326"/>
      <c r="Y341" s="326"/>
    </row>
    <row r="342" spans="1:25" ht="27.95" customHeight="1">
      <c r="A342" s="327"/>
      <c r="B342" s="330" t="s">
        <v>194</v>
      </c>
      <c r="C342" s="331"/>
      <c r="D342" s="331" t="s">
        <v>195</v>
      </c>
      <c r="E342" s="331"/>
      <c r="F342" s="331" t="s">
        <v>196</v>
      </c>
      <c r="G342" s="331"/>
      <c r="H342" s="331" t="s">
        <v>197</v>
      </c>
      <c r="I342" s="331"/>
      <c r="J342" s="331" t="s">
        <v>198</v>
      </c>
      <c r="K342" s="331"/>
      <c r="L342" s="331" t="s">
        <v>199</v>
      </c>
      <c r="M342" s="331"/>
      <c r="N342" s="331" t="s">
        <v>200</v>
      </c>
      <c r="O342" s="331"/>
      <c r="P342" s="331" t="s">
        <v>201</v>
      </c>
      <c r="Q342" s="331"/>
      <c r="R342" s="331" t="s">
        <v>202</v>
      </c>
      <c r="S342" s="331"/>
      <c r="T342" s="331" t="s">
        <v>46</v>
      </c>
      <c r="U342" s="331"/>
      <c r="V342" s="331" t="s">
        <v>203</v>
      </c>
      <c r="W342" s="331"/>
      <c r="X342" s="331" t="s">
        <v>47</v>
      </c>
      <c r="Y342" s="332"/>
    </row>
    <row r="343" spans="1:25" ht="15" customHeight="1">
      <c r="A343" s="328"/>
      <c r="B343" s="333" t="s">
        <v>114</v>
      </c>
      <c r="C343" s="324"/>
      <c r="D343" s="324" t="s">
        <v>27</v>
      </c>
      <c r="E343" s="324"/>
      <c r="F343" s="324" t="s">
        <v>27</v>
      </c>
      <c r="G343" s="324"/>
      <c r="H343" s="324" t="s">
        <v>27</v>
      </c>
      <c r="I343" s="324"/>
      <c r="J343" s="324" t="s">
        <v>27</v>
      </c>
      <c r="K343" s="324"/>
      <c r="L343" s="324" t="s">
        <v>27</v>
      </c>
      <c r="M343" s="324"/>
      <c r="N343" s="324" t="s">
        <v>27</v>
      </c>
      <c r="O343" s="324"/>
      <c r="P343" s="324" t="s">
        <v>27</v>
      </c>
      <c r="Q343" s="324"/>
      <c r="R343" s="324" t="s">
        <v>27</v>
      </c>
      <c r="S343" s="324"/>
      <c r="T343" s="324" t="s">
        <v>27</v>
      </c>
      <c r="U343" s="324"/>
      <c r="V343" s="324" t="s">
        <v>27</v>
      </c>
      <c r="W343" s="324"/>
      <c r="X343" s="324" t="s">
        <v>27</v>
      </c>
      <c r="Y343" s="325"/>
    </row>
    <row r="344" spans="1:25" ht="15" customHeight="1">
      <c r="A344" s="329"/>
      <c r="B344" s="57" t="s">
        <v>4</v>
      </c>
      <c r="C344" s="58" t="s">
        <v>5</v>
      </c>
      <c r="D344" s="58" t="s">
        <v>4</v>
      </c>
      <c r="E344" s="58" t="s">
        <v>5</v>
      </c>
      <c r="F344" s="58" t="s">
        <v>4</v>
      </c>
      <c r="G344" s="58" t="s">
        <v>5</v>
      </c>
      <c r="H344" s="58" t="s">
        <v>4</v>
      </c>
      <c r="I344" s="58" t="s">
        <v>5</v>
      </c>
      <c r="J344" s="58" t="s">
        <v>4</v>
      </c>
      <c r="K344" s="58" t="s">
        <v>5</v>
      </c>
      <c r="L344" s="58" t="s">
        <v>4</v>
      </c>
      <c r="M344" s="58" t="s">
        <v>5</v>
      </c>
      <c r="N344" s="58" t="s">
        <v>4</v>
      </c>
      <c r="O344" s="58" t="s">
        <v>5</v>
      </c>
      <c r="P344" s="58" t="s">
        <v>4</v>
      </c>
      <c r="Q344" s="58" t="s">
        <v>5</v>
      </c>
      <c r="R344" s="58" t="s">
        <v>4</v>
      </c>
      <c r="S344" s="58" t="s">
        <v>5</v>
      </c>
      <c r="T344" s="58" t="s">
        <v>4</v>
      </c>
      <c r="U344" s="58" t="s">
        <v>5</v>
      </c>
      <c r="V344" s="58" t="s">
        <v>4</v>
      </c>
      <c r="W344" s="58" t="s">
        <v>5</v>
      </c>
      <c r="X344" s="58" t="s">
        <v>4</v>
      </c>
      <c r="Y344" s="59" t="s">
        <v>5</v>
      </c>
    </row>
    <row r="345" spans="1:25">
      <c r="A345" s="2" t="s">
        <v>6</v>
      </c>
      <c r="B345" s="5">
        <v>1</v>
      </c>
      <c r="C345" s="6">
        <v>4.7619047619047616E-2</v>
      </c>
      <c r="D345" s="7">
        <v>0</v>
      </c>
      <c r="E345" s="6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  <c r="N345" s="7">
        <v>0</v>
      </c>
      <c r="O345" s="6">
        <v>0</v>
      </c>
      <c r="P345" s="7">
        <v>0</v>
      </c>
      <c r="Q345" s="6">
        <v>0</v>
      </c>
      <c r="R345" s="7">
        <v>0</v>
      </c>
      <c r="S345" s="6">
        <v>0</v>
      </c>
      <c r="T345" s="7">
        <v>1</v>
      </c>
      <c r="U345" s="6">
        <v>4.7619047619047616E-2</v>
      </c>
      <c r="V345" s="7">
        <v>0</v>
      </c>
      <c r="W345" s="6">
        <v>0</v>
      </c>
      <c r="X345" s="7">
        <v>0</v>
      </c>
      <c r="Y345" s="8">
        <v>0</v>
      </c>
    </row>
    <row r="346" spans="1:25" ht="24">
      <c r="A346" s="3" t="s">
        <v>8</v>
      </c>
      <c r="B346" s="9">
        <v>2</v>
      </c>
      <c r="C346" s="10">
        <v>4.1666666666666671E-2</v>
      </c>
      <c r="D346" s="11">
        <v>3</v>
      </c>
      <c r="E346" s="10">
        <v>6.1224489795918366E-2</v>
      </c>
      <c r="F346" s="11">
        <v>1</v>
      </c>
      <c r="G346" s="10">
        <v>2.1276595744680851E-2</v>
      </c>
      <c r="H346" s="11">
        <v>1</v>
      </c>
      <c r="I346" s="10">
        <v>2.1276595744680851E-2</v>
      </c>
      <c r="J346" s="11">
        <v>2</v>
      </c>
      <c r="K346" s="10">
        <v>4.1666666666666671E-2</v>
      </c>
      <c r="L346" s="11">
        <v>0</v>
      </c>
      <c r="M346" s="10">
        <v>0</v>
      </c>
      <c r="N346" s="11">
        <v>1</v>
      </c>
      <c r="O346" s="10">
        <v>2.1276595744680851E-2</v>
      </c>
      <c r="P346" s="11">
        <v>1</v>
      </c>
      <c r="Q346" s="10">
        <v>2.1276595744680851E-2</v>
      </c>
      <c r="R346" s="11">
        <v>2</v>
      </c>
      <c r="S346" s="10">
        <v>4.1666666666666671E-2</v>
      </c>
      <c r="T346" s="11">
        <v>3</v>
      </c>
      <c r="U346" s="10">
        <v>6.1224489795918366E-2</v>
      </c>
      <c r="V346" s="11">
        <v>2</v>
      </c>
      <c r="W346" s="10">
        <v>4.1666666666666671E-2</v>
      </c>
      <c r="X346" s="11">
        <v>0</v>
      </c>
      <c r="Y346" s="12">
        <v>0</v>
      </c>
    </row>
    <row r="347" spans="1:25">
      <c r="A347" s="3" t="s">
        <v>9</v>
      </c>
      <c r="B347" s="9">
        <v>0</v>
      </c>
      <c r="C347" s="10">
        <v>0</v>
      </c>
      <c r="D347" s="11">
        <v>0</v>
      </c>
      <c r="E347" s="10">
        <v>0</v>
      </c>
      <c r="F347" s="11">
        <v>0</v>
      </c>
      <c r="G347" s="10">
        <v>0</v>
      </c>
      <c r="H347" s="11">
        <v>0</v>
      </c>
      <c r="I347" s="10">
        <v>0</v>
      </c>
      <c r="J347" s="11">
        <v>0</v>
      </c>
      <c r="K347" s="10">
        <v>0</v>
      </c>
      <c r="L347" s="11">
        <v>0</v>
      </c>
      <c r="M347" s="10">
        <v>0</v>
      </c>
      <c r="N347" s="11">
        <v>1</v>
      </c>
      <c r="O347" s="10">
        <v>2.0408163265306124E-2</v>
      </c>
      <c r="P347" s="11">
        <v>0</v>
      </c>
      <c r="Q347" s="10">
        <v>0</v>
      </c>
      <c r="R347" s="11">
        <v>1</v>
      </c>
      <c r="S347" s="10">
        <v>2.0408163265306124E-2</v>
      </c>
      <c r="T347" s="11">
        <v>3</v>
      </c>
      <c r="U347" s="10">
        <v>5.8823529411764712E-2</v>
      </c>
      <c r="V347" s="11">
        <v>0</v>
      </c>
      <c r="W347" s="10">
        <v>0</v>
      </c>
      <c r="X347" s="11">
        <v>2</v>
      </c>
      <c r="Y347" s="12">
        <v>0.04</v>
      </c>
    </row>
    <row r="348" spans="1:25">
      <c r="A348" s="4" t="s">
        <v>10</v>
      </c>
      <c r="B348" s="13">
        <v>3</v>
      </c>
      <c r="C348" s="14">
        <v>2.3622047244094488E-2</v>
      </c>
      <c r="D348" s="15">
        <v>3</v>
      </c>
      <c r="E348" s="14">
        <v>2.3622047244094488E-2</v>
      </c>
      <c r="F348" s="15">
        <v>1</v>
      </c>
      <c r="G348" s="18">
        <v>8.0000000000000002E-3</v>
      </c>
      <c r="H348" s="15">
        <v>1</v>
      </c>
      <c r="I348" s="18">
        <v>8.0000000000000002E-3</v>
      </c>
      <c r="J348" s="15">
        <v>2</v>
      </c>
      <c r="K348" s="14">
        <v>1.5873015873015872E-2</v>
      </c>
      <c r="L348" s="15">
        <v>0</v>
      </c>
      <c r="M348" s="14">
        <v>0</v>
      </c>
      <c r="N348" s="15">
        <v>2</v>
      </c>
      <c r="O348" s="14">
        <v>1.5873015873015872E-2</v>
      </c>
      <c r="P348" s="15">
        <v>1</v>
      </c>
      <c r="Q348" s="18">
        <v>8.0000000000000002E-3</v>
      </c>
      <c r="R348" s="15">
        <v>3</v>
      </c>
      <c r="S348" s="14">
        <v>2.3622047244094488E-2</v>
      </c>
      <c r="T348" s="15">
        <v>7</v>
      </c>
      <c r="U348" s="14">
        <v>5.3435114503816793E-2</v>
      </c>
      <c r="V348" s="15">
        <v>2</v>
      </c>
      <c r="W348" s="14">
        <v>1.5873015873015872E-2</v>
      </c>
      <c r="X348" s="15">
        <v>2</v>
      </c>
      <c r="Y348" s="16">
        <v>1.5873015873015872E-2</v>
      </c>
    </row>
    <row r="351" spans="1:25" ht="18">
      <c r="A351" s="1"/>
    </row>
    <row r="353" spans="1:28" ht="18" customHeight="1" thickBot="1">
      <c r="A353" s="339" t="s">
        <v>204</v>
      </c>
      <c r="B353" s="339"/>
      <c r="C353" s="339"/>
      <c r="D353" s="339"/>
      <c r="E353" s="339"/>
      <c r="F353" s="339"/>
      <c r="G353" s="339"/>
      <c r="H353" s="339"/>
      <c r="I353" s="339"/>
      <c r="J353" s="339"/>
      <c r="K353" s="339"/>
      <c r="L353" s="339"/>
      <c r="M353" s="339"/>
      <c r="N353" s="339"/>
      <c r="O353" s="339"/>
      <c r="P353" s="339"/>
      <c r="Q353" s="339"/>
      <c r="R353" s="339"/>
      <c r="S353" s="339"/>
      <c r="T353" s="339"/>
      <c r="U353" s="339"/>
      <c r="V353" s="339"/>
      <c r="W353" s="339"/>
      <c r="X353" s="339"/>
      <c r="Y353" s="339"/>
      <c r="Z353" s="339"/>
      <c r="AA353" s="339"/>
      <c r="AB353" s="339"/>
    </row>
    <row r="354" spans="1:28" ht="43.5" customHeight="1" thickTop="1">
      <c r="A354" s="266"/>
      <c r="B354" s="341" t="s">
        <v>205</v>
      </c>
      <c r="C354" s="342"/>
      <c r="D354" s="361"/>
      <c r="E354" s="362" t="s">
        <v>206</v>
      </c>
      <c r="F354" s="363"/>
      <c r="G354" s="364"/>
      <c r="H354" s="362" t="s">
        <v>207</v>
      </c>
      <c r="I354" s="363"/>
      <c r="J354" s="364"/>
      <c r="K354" s="362" t="s">
        <v>208</v>
      </c>
      <c r="L354" s="363"/>
      <c r="M354" s="364"/>
      <c r="N354" s="362" t="s">
        <v>209</v>
      </c>
      <c r="O354" s="363"/>
      <c r="P354" s="364"/>
      <c r="Q354" s="362" t="s">
        <v>210</v>
      </c>
      <c r="R354" s="363"/>
      <c r="S354" s="364"/>
      <c r="T354" s="362" t="s">
        <v>211</v>
      </c>
      <c r="U354" s="363"/>
      <c r="V354" s="364"/>
      <c r="W354" s="362" t="s">
        <v>212</v>
      </c>
      <c r="X354" s="363"/>
      <c r="Y354" s="364"/>
      <c r="Z354" s="362" t="s">
        <v>213</v>
      </c>
      <c r="AA354" s="363"/>
      <c r="AB354" s="365"/>
    </row>
    <row r="355" spans="1:28" ht="15" customHeight="1" thickBot="1">
      <c r="A355" s="267"/>
      <c r="B355" s="57" t="s">
        <v>4</v>
      </c>
      <c r="C355" s="58" t="s">
        <v>150</v>
      </c>
      <c r="D355" s="58" t="s">
        <v>151</v>
      </c>
      <c r="E355" s="58" t="s">
        <v>4</v>
      </c>
      <c r="F355" s="58" t="s">
        <v>150</v>
      </c>
      <c r="G355" s="58" t="s">
        <v>151</v>
      </c>
      <c r="H355" s="58" t="s">
        <v>4</v>
      </c>
      <c r="I355" s="58" t="s">
        <v>150</v>
      </c>
      <c r="J355" s="58" t="s">
        <v>151</v>
      </c>
      <c r="K355" s="58" t="s">
        <v>4</v>
      </c>
      <c r="L355" s="58" t="s">
        <v>150</v>
      </c>
      <c r="M355" s="58" t="s">
        <v>151</v>
      </c>
      <c r="N355" s="58" t="s">
        <v>4</v>
      </c>
      <c r="O355" s="58" t="s">
        <v>150</v>
      </c>
      <c r="P355" s="58" t="s">
        <v>151</v>
      </c>
      <c r="Q355" s="58" t="s">
        <v>4</v>
      </c>
      <c r="R355" s="58" t="s">
        <v>150</v>
      </c>
      <c r="S355" s="58" t="s">
        <v>151</v>
      </c>
      <c r="T355" s="58" t="s">
        <v>4</v>
      </c>
      <c r="U355" s="58" t="s">
        <v>150</v>
      </c>
      <c r="V355" s="58" t="s">
        <v>151</v>
      </c>
      <c r="W355" s="58" t="s">
        <v>4</v>
      </c>
      <c r="X355" s="58" t="s">
        <v>150</v>
      </c>
      <c r="Y355" s="58" t="s">
        <v>151</v>
      </c>
      <c r="Z355" s="58" t="s">
        <v>4</v>
      </c>
      <c r="AA355" s="58" t="s">
        <v>150</v>
      </c>
      <c r="AB355" s="59" t="s">
        <v>151</v>
      </c>
    </row>
    <row r="356" spans="1:28" ht="15.75" thickTop="1">
      <c r="A356" s="2" t="s">
        <v>6</v>
      </c>
      <c r="B356" s="5">
        <v>1</v>
      </c>
      <c r="C356" s="19" t="s">
        <v>488</v>
      </c>
      <c r="D356" s="24" t="s">
        <v>489</v>
      </c>
      <c r="E356" s="7">
        <v>1</v>
      </c>
      <c r="F356" s="19" t="s">
        <v>488</v>
      </c>
      <c r="G356" s="24" t="s">
        <v>489</v>
      </c>
      <c r="H356" s="7">
        <v>1</v>
      </c>
      <c r="I356" s="19" t="s">
        <v>490</v>
      </c>
      <c r="J356" s="24" t="s">
        <v>489</v>
      </c>
      <c r="K356" s="7">
        <v>1</v>
      </c>
      <c r="L356" s="19" t="s">
        <v>491</v>
      </c>
      <c r="M356" s="24" t="s">
        <v>489</v>
      </c>
      <c r="N356" s="7">
        <v>1</v>
      </c>
      <c r="O356" s="19" t="s">
        <v>492</v>
      </c>
      <c r="P356" s="24" t="s">
        <v>489</v>
      </c>
      <c r="Q356" s="7">
        <v>1</v>
      </c>
      <c r="R356" s="19" t="s">
        <v>491</v>
      </c>
      <c r="S356" s="24" t="s">
        <v>489</v>
      </c>
      <c r="T356" s="7">
        <v>1</v>
      </c>
      <c r="U356" s="19" t="s">
        <v>488</v>
      </c>
      <c r="V356" s="24" t="s">
        <v>489</v>
      </c>
      <c r="W356" s="7">
        <v>1</v>
      </c>
      <c r="X356" s="19" t="s">
        <v>488</v>
      </c>
      <c r="Y356" s="24" t="s">
        <v>489</v>
      </c>
      <c r="Z356" s="7">
        <v>1</v>
      </c>
      <c r="AA356" s="19" t="s">
        <v>490</v>
      </c>
      <c r="AB356" s="25" t="s">
        <v>489</v>
      </c>
    </row>
    <row r="357" spans="1:28" ht="24">
      <c r="A357" s="3" t="s">
        <v>8</v>
      </c>
      <c r="B357" s="9">
        <v>3</v>
      </c>
      <c r="C357" s="20" t="s">
        <v>493</v>
      </c>
      <c r="D357" s="20" t="s">
        <v>494</v>
      </c>
      <c r="E357" s="11">
        <v>3</v>
      </c>
      <c r="F357" s="20" t="s">
        <v>493</v>
      </c>
      <c r="G357" s="20" t="s">
        <v>495</v>
      </c>
      <c r="H357" s="11">
        <v>3</v>
      </c>
      <c r="I357" s="20" t="s">
        <v>496</v>
      </c>
      <c r="J357" s="20" t="s">
        <v>497</v>
      </c>
      <c r="K357" s="11">
        <v>3</v>
      </c>
      <c r="L357" s="20" t="s">
        <v>496</v>
      </c>
      <c r="M357" s="20" t="s">
        <v>498</v>
      </c>
      <c r="N357" s="11">
        <v>3</v>
      </c>
      <c r="O357" s="20" t="s">
        <v>499</v>
      </c>
      <c r="P357" s="20" t="s">
        <v>500</v>
      </c>
      <c r="Q357" s="11">
        <v>3</v>
      </c>
      <c r="R357" s="20" t="s">
        <v>496</v>
      </c>
      <c r="S357" s="20" t="s">
        <v>498</v>
      </c>
      <c r="T357" s="11">
        <v>3</v>
      </c>
      <c r="U357" s="20" t="s">
        <v>501</v>
      </c>
      <c r="V357" s="20" t="s">
        <v>488</v>
      </c>
      <c r="W357" s="11">
        <v>3</v>
      </c>
      <c r="X357" s="20" t="s">
        <v>492</v>
      </c>
      <c r="Y357" s="20" t="s">
        <v>488</v>
      </c>
      <c r="Z357" s="11">
        <v>3</v>
      </c>
      <c r="AA357" s="20" t="s">
        <v>502</v>
      </c>
      <c r="AB357" s="21" t="s">
        <v>494</v>
      </c>
    </row>
    <row r="358" spans="1:28">
      <c r="A358" s="3" t="s">
        <v>9</v>
      </c>
      <c r="B358" s="9">
        <v>3</v>
      </c>
      <c r="C358" s="20" t="s">
        <v>490</v>
      </c>
      <c r="D358" s="20" t="s">
        <v>492</v>
      </c>
      <c r="E358" s="11">
        <v>3</v>
      </c>
      <c r="F358" s="20" t="s">
        <v>490</v>
      </c>
      <c r="G358" s="20" t="s">
        <v>503</v>
      </c>
      <c r="H358" s="11">
        <v>3</v>
      </c>
      <c r="I358" s="20" t="s">
        <v>504</v>
      </c>
      <c r="J358" s="20" t="s">
        <v>495</v>
      </c>
      <c r="K358" s="11">
        <v>3</v>
      </c>
      <c r="L358" s="20" t="s">
        <v>455</v>
      </c>
      <c r="M358" s="20" t="s">
        <v>492</v>
      </c>
      <c r="N358" s="11">
        <v>3</v>
      </c>
      <c r="O358" s="20" t="s">
        <v>505</v>
      </c>
      <c r="P358" s="20" t="s">
        <v>494</v>
      </c>
      <c r="Q358" s="11">
        <v>3</v>
      </c>
      <c r="R358" s="20" t="s">
        <v>490</v>
      </c>
      <c r="S358" s="20" t="s">
        <v>501</v>
      </c>
      <c r="T358" s="11">
        <v>3</v>
      </c>
      <c r="U358" s="20" t="s">
        <v>499</v>
      </c>
      <c r="V358" s="20" t="s">
        <v>506</v>
      </c>
      <c r="W358" s="11">
        <v>3</v>
      </c>
      <c r="X358" s="20" t="s">
        <v>490</v>
      </c>
      <c r="Y358" s="20" t="s">
        <v>507</v>
      </c>
      <c r="Z358" s="11">
        <v>3</v>
      </c>
      <c r="AA358" s="20" t="s">
        <v>499</v>
      </c>
      <c r="AB358" s="21" t="s">
        <v>494</v>
      </c>
    </row>
    <row r="359" spans="1:28" ht="15.75" thickBot="1">
      <c r="A359" s="4" t="s">
        <v>10</v>
      </c>
      <c r="B359" s="13">
        <v>7</v>
      </c>
      <c r="C359" s="22" t="s">
        <v>508</v>
      </c>
      <c r="D359" s="22" t="s">
        <v>509</v>
      </c>
      <c r="E359" s="15">
        <v>7</v>
      </c>
      <c r="F359" s="22" t="s">
        <v>508</v>
      </c>
      <c r="G359" s="22" t="s">
        <v>510</v>
      </c>
      <c r="H359" s="15">
        <v>7</v>
      </c>
      <c r="I359" s="22" t="s">
        <v>511</v>
      </c>
      <c r="J359" s="22" t="s">
        <v>512</v>
      </c>
      <c r="K359" s="15">
        <v>7</v>
      </c>
      <c r="L359" s="22" t="s">
        <v>513</v>
      </c>
      <c r="M359" s="22" t="s">
        <v>514</v>
      </c>
      <c r="N359" s="15">
        <v>7</v>
      </c>
      <c r="O359" s="22" t="s">
        <v>515</v>
      </c>
      <c r="P359" s="22" t="s">
        <v>456</v>
      </c>
      <c r="Q359" s="15">
        <v>7</v>
      </c>
      <c r="R359" s="22" t="s">
        <v>511</v>
      </c>
      <c r="S359" s="22" t="s">
        <v>516</v>
      </c>
      <c r="T359" s="15">
        <v>7</v>
      </c>
      <c r="U359" s="22" t="s">
        <v>508</v>
      </c>
      <c r="V359" s="22" t="s">
        <v>517</v>
      </c>
      <c r="W359" s="15">
        <v>7</v>
      </c>
      <c r="X359" s="22" t="s">
        <v>518</v>
      </c>
      <c r="Y359" s="22" t="s">
        <v>519</v>
      </c>
      <c r="Z359" s="15">
        <v>7</v>
      </c>
      <c r="AA359" s="22" t="s">
        <v>520</v>
      </c>
      <c r="AB359" s="23" t="s">
        <v>521</v>
      </c>
    </row>
    <row r="360" spans="1:28" ht="15.75" thickTop="1"/>
    <row r="362" spans="1:28" ht="23.25">
      <c r="A362" s="60" t="s">
        <v>279</v>
      </c>
    </row>
    <row r="363" spans="1:28">
      <c r="A363" s="428" t="s">
        <v>531</v>
      </c>
    </row>
    <row r="364" spans="1:28" ht="18" customHeight="1">
      <c r="A364" s="326" t="s">
        <v>214</v>
      </c>
      <c r="B364" s="326"/>
      <c r="C364" s="326"/>
      <c r="D364" s="326"/>
      <c r="E364" s="326"/>
      <c r="F364" s="326"/>
      <c r="G364" s="326"/>
    </row>
    <row r="365" spans="1:28">
      <c r="A365" s="327"/>
      <c r="B365" s="330" t="s">
        <v>215</v>
      </c>
      <c r="C365" s="331"/>
      <c r="D365" s="331"/>
      <c r="E365" s="331"/>
      <c r="F365" s="331"/>
      <c r="G365" s="332"/>
    </row>
    <row r="366" spans="1:28" ht="29.25" customHeight="1">
      <c r="A366" s="328"/>
      <c r="B366" s="333" t="s">
        <v>216</v>
      </c>
      <c r="C366" s="324"/>
      <c r="D366" s="324" t="s">
        <v>217</v>
      </c>
      <c r="E366" s="324"/>
      <c r="F366" s="324" t="s">
        <v>47</v>
      </c>
      <c r="G366" s="325"/>
    </row>
    <row r="367" spans="1:28">
      <c r="A367" s="329"/>
      <c r="B367" s="57" t="s">
        <v>4</v>
      </c>
      <c r="C367" s="58" t="s">
        <v>5</v>
      </c>
      <c r="D367" s="58" t="s">
        <v>4</v>
      </c>
      <c r="E367" s="58" t="s">
        <v>5</v>
      </c>
      <c r="F367" s="58" t="s">
        <v>4</v>
      </c>
      <c r="G367" s="59" t="s">
        <v>5</v>
      </c>
    </row>
    <row r="368" spans="1:28" ht="24">
      <c r="A368" s="2" t="s">
        <v>7</v>
      </c>
      <c r="B368" s="5">
        <v>0</v>
      </c>
      <c r="C368" s="6">
        <v>0</v>
      </c>
      <c r="D368" s="7">
        <v>0</v>
      </c>
      <c r="E368" s="6">
        <v>0</v>
      </c>
      <c r="F368" s="7">
        <v>1</v>
      </c>
      <c r="G368" s="8">
        <v>1</v>
      </c>
    </row>
    <row r="369" spans="1:10">
      <c r="A369" s="3" t="s">
        <v>9</v>
      </c>
      <c r="B369" s="9">
        <v>1</v>
      </c>
      <c r="C369" s="10">
        <v>0.5</v>
      </c>
      <c r="D369" s="11">
        <v>0</v>
      </c>
      <c r="E369" s="10">
        <v>0</v>
      </c>
      <c r="F369" s="11">
        <v>1</v>
      </c>
      <c r="G369" s="12">
        <v>0.5</v>
      </c>
    </row>
    <row r="370" spans="1:10">
      <c r="A370" s="4" t="s">
        <v>10</v>
      </c>
      <c r="B370" s="13">
        <v>1</v>
      </c>
      <c r="C370" s="14">
        <v>0.33333333333333337</v>
      </c>
      <c r="D370" s="15">
        <v>0</v>
      </c>
      <c r="E370" s="14">
        <v>0</v>
      </c>
      <c r="F370" s="15">
        <v>2</v>
      </c>
      <c r="G370" s="16">
        <v>0.66666666666666674</v>
      </c>
    </row>
    <row r="373" spans="1:10" ht="32.25" thickBot="1">
      <c r="A373" s="56" t="s">
        <v>280</v>
      </c>
      <c r="B373" s="56"/>
      <c r="C373" s="56"/>
      <c r="D373" s="56"/>
      <c r="E373" s="56"/>
      <c r="F373" s="56"/>
      <c r="G373" s="56"/>
      <c r="H373" s="56"/>
      <c r="I373" s="56"/>
      <c r="J373" s="56"/>
    </row>
    <row r="375" spans="1:10" ht="18" customHeight="1">
      <c r="A375" s="326" t="s">
        <v>218</v>
      </c>
      <c r="B375" s="326"/>
      <c r="C375" s="326"/>
      <c r="D375" s="326"/>
      <c r="E375" s="326"/>
      <c r="F375" s="326"/>
      <c r="G375" s="326"/>
      <c r="H375" s="326"/>
      <c r="I375" s="326"/>
    </row>
    <row r="376" spans="1:10" ht="15" customHeight="1">
      <c r="A376" s="327"/>
      <c r="B376" s="330" t="s">
        <v>219</v>
      </c>
      <c r="C376" s="331"/>
      <c r="D376" s="331"/>
      <c r="E376" s="331"/>
      <c r="F376" s="331" t="s">
        <v>220</v>
      </c>
      <c r="G376" s="331"/>
      <c r="H376" s="331"/>
      <c r="I376" s="332"/>
    </row>
    <row r="377" spans="1:10" ht="15" customHeight="1">
      <c r="A377" s="328"/>
      <c r="B377" s="333" t="s">
        <v>113</v>
      </c>
      <c r="C377" s="324"/>
      <c r="D377" s="324" t="s">
        <v>114</v>
      </c>
      <c r="E377" s="324"/>
      <c r="F377" s="324" t="s">
        <v>113</v>
      </c>
      <c r="G377" s="324"/>
      <c r="H377" s="324" t="s">
        <v>114</v>
      </c>
      <c r="I377" s="325"/>
    </row>
    <row r="378" spans="1:10" ht="15" customHeight="1">
      <c r="A378" s="329"/>
      <c r="B378" s="57" t="s">
        <v>4</v>
      </c>
      <c r="C378" s="58" t="s">
        <v>5</v>
      </c>
      <c r="D378" s="58" t="s">
        <v>4</v>
      </c>
      <c r="E378" s="58" t="s">
        <v>5</v>
      </c>
      <c r="F378" s="58" t="s">
        <v>4</v>
      </c>
      <c r="G378" s="58" t="s">
        <v>5</v>
      </c>
      <c r="H378" s="58" t="s">
        <v>4</v>
      </c>
      <c r="I378" s="59" t="s">
        <v>5</v>
      </c>
    </row>
    <row r="379" spans="1:10">
      <c r="A379" s="2" t="s">
        <v>6</v>
      </c>
      <c r="B379" s="5">
        <v>5</v>
      </c>
      <c r="C379" s="6">
        <v>0.23809523809523811</v>
      </c>
      <c r="D379" s="7">
        <v>16</v>
      </c>
      <c r="E379" s="6">
        <v>0.76190476190476186</v>
      </c>
      <c r="F379" s="7">
        <v>3</v>
      </c>
      <c r="G379" s="6">
        <v>0.15</v>
      </c>
      <c r="H379" s="7">
        <v>17</v>
      </c>
      <c r="I379" s="8">
        <v>0.85</v>
      </c>
    </row>
    <row r="380" spans="1:10" ht="24">
      <c r="A380" s="3" t="s">
        <v>7</v>
      </c>
      <c r="B380" s="9">
        <v>3</v>
      </c>
      <c r="C380" s="10">
        <v>0.3</v>
      </c>
      <c r="D380" s="11">
        <v>7</v>
      </c>
      <c r="E380" s="10">
        <v>0.7</v>
      </c>
      <c r="F380" s="11">
        <v>2</v>
      </c>
      <c r="G380" s="10">
        <v>0.2</v>
      </c>
      <c r="H380" s="11">
        <v>8</v>
      </c>
      <c r="I380" s="12">
        <v>0.8</v>
      </c>
    </row>
    <row r="381" spans="1:10" ht="24">
      <c r="A381" s="3" t="s">
        <v>8</v>
      </c>
      <c r="B381" s="9">
        <v>9</v>
      </c>
      <c r="C381" s="10">
        <v>0.18367346938775511</v>
      </c>
      <c r="D381" s="11">
        <v>40</v>
      </c>
      <c r="E381" s="10">
        <v>0.81632653061224492</v>
      </c>
      <c r="F381" s="11">
        <v>4</v>
      </c>
      <c r="G381" s="10">
        <v>8.1632653061224497E-2</v>
      </c>
      <c r="H381" s="11">
        <v>45</v>
      </c>
      <c r="I381" s="12">
        <v>0.91836734693877542</v>
      </c>
    </row>
    <row r="382" spans="1:10">
      <c r="A382" s="3" t="s">
        <v>9</v>
      </c>
      <c r="B382" s="9">
        <v>10</v>
      </c>
      <c r="C382" s="10">
        <v>0.19607843137254904</v>
      </c>
      <c r="D382" s="11">
        <v>41</v>
      </c>
      <c r="E382" s="10">
        <v>0.80392156862745101</v>
      </c>
      <c r="F382" s="11">
        <v>8</v>
      </c>
      <c r="G382" s="10">
        <v>0.16</v>
      </c>
      <c r="H382" s="11">
        <v>42</v>
      </c>
      <c r="I382" s="12">
        <v>0.84</v>
      </c>
    </row>
    <row r="383" spans="1:10" ht="15" customHeight="1">
      <c r="A383" s="4" t="s">
        <v>10</v>
      </c>
      <c r="B383" s="13">
        <v>27</v>
      </c>
      <c r="C383" s="14">
        <v>0.20610687022900762</v>
      </c>
      <c r="D383" s="15">
        <v>104</v>
      </c>
      <c r="E383" s="14">
        <v>0.79389312977099236</v>
      </c>
      <c r="F383" s="15">
        <v>17</v>
      </c>
      <c r="G383" s="14">
        <v>0.13178294573643412</v>
      </c>
      <c r="H383" s="15">
        <v>112</v>
      </c>
      <c r="I383" s="16">
        <v>0.86821705426356588</v>
      </c>
    </row>
    <row r="386" spans="1:17" ht="18">
      <c r="A386" s="1"/>
    </row>
    <row r="388" spans="1:17" ht="18" customHeight="1">
      <c r="A388" s="326" t="s">
        <v>221</v>
      </c>
      <c r="B388" s="326"/>
      <c r="C388" s="326"/>
      <c r="D388" s="326"/>
      <c r="E388" s="326"/>
      <c r="F388" s="326"/>
      <c r="G388" s="326"/>
      <c r="H388" s="326"/>
      <c r="I388" s="326"/>
      <c r="J388" s="326"/>
      <c r="K388" s="326"/>
      <c r="L388" s="326"/>
      <c r="M388" s="326"/>
      <c r="N388" s="326"/>
      <c r="O388" s="326"/>
      <c r="P388" s="326"/>
      <c r="Q388" s="326"/>
    </row>
    <row r="389" spans="1:17" ht="15" customHeight="1">
      <c r="A389" s="327"/>
      <c r="B389" s="330" t="s">
        <v>222</v>
      </c>
      <c r="C389" s="331"/>
      <c r="D389" s="331"/>
      <c r="E389" s="331"/>
      <c r="F389" s="331"/>
      <c r="G389" s="331"/>
      <c r="H389" s="331"/>
      <c r="I389" s="331"/>
      <c r="J389" s="331"/>
      <c r="K389" s="331"/>
      <c r="L389" s="331"/>
      <c r="M389" s="331"/>
      <c r="N389" s="331" t="s">
        <v>223</v>
      </c>
      <c r="O389" s="331"/>
      <c r="P389" s="331"/>
      <c r="Q389" s="332"/>
    </row>
    <row r="390" spans="1:17" ht="26.25" customHeight="1">
      <c r="A390" s="328"/>
      <c r="B390" s="333" t="s">
        <v>26</v>
      </c>
      <c r="C390" s="324"/>
      <c r="D390" s="324" t="s">
        <v>224</v>
      </c>
      <c r="E390" s="324"/>
      <c r="F390" s="324" t="s">
        <v>225</v>
      </c>
      <c r="G390" s="324"/>
      <c r="H390" s="324" t="s">
        <v>226</v>
      </c>
      <c r="I390" s="324"/>
      <c r="J390" s="324" t="s">
        <v>227</v>
      </c>
      <c r="K390" s="324"/>
      <c r="L390" s="324" t="s">
        <v>228</v>
      </c>
      <c r="M390" s="324"/>
      <c r="N390" s="324" t="s">
        <v>113</v>
      </c>
      <c r="O390" s="324"/>
      <c r="P390" s="324" t="s">
        <v>114</v>
      </c>
      <c r="Q390" s="325"/>
    </row>
    <row r="391" spans="1:17" ht="15" customHeight="1">
      <c r="A391" s="329"/>
      <c r="B391" s="57" t="s">
        <v>4</v>
      </c>
      <c r="C391" s="58" t="s">
        <v>5</v>
      </c>
      <c r="D391" s="58" t="s">
        <v>4</v>
      </c>
      <c r="E391" s="58" t="s">
        <v>5</v>
      </c>
      <c r="F391" s="58" t="s">
        <v>4</v>
      </c>
      <c r="G391" s="58" t="s">
        <v>5</v>
      </c>
      <c r="H391" s="58" t="s">
        <v>4</v>
      </c>
      <c r="I391" s="58" t="s">
        <v>5</v>
      </c>
      <c r="J391" s="58" t="s">
        <v>4</v>
      </c>
      <c r="K391" s="58" t="s">
        <v>5</v>
      </c>
      <c r="L391" s="58" t="s">
        <v>4</v>
      </c>
      <c r="M391" s="58" t="s">
        <v>5</v>
      </c>
      <c r="N391" s="58" t="s">
        <v>4</v>
      </c>
      <c r="O391" s="58" t="s">
        <v>5</v>
      </c>
      <c r="P391" s="58" t="s">
        <v>4</v>
      </c>
      <c r="Q391" s="59" t="s">
        <v>5</v>
      </c>
    </row>
    <row r="392" spans="1:17">
      <c r="A392" s="2" t="s">
        <v>6</v>
      </c>
      <c r="B392" s="5">
        <v>5</v>
      </c>
      <c r="C392" s="6">
        <v>0.23809523809523811</v>
      </c>
      <c r="D392" s="7">
        <v>4</v>
      </c>
      <c r="E392" s="6">
        <v>0.19047619047619047</v>
      </c>
      <c r="F392" s="7">
        <v>0</v>
      </c>
      <c r="G392" s="6">
        <v>0</v>
      </c>
      <c r="H392" s="7">
        <v>5</v>
      </c>
      <c r="I392" s="6">
        <v>0.23809523809523811</v>
      </c>
      <c r="J392" s="7">
        <v>5</v>
      </c>
      <c r="K392" s="6">
        <v>0.23809523809523811</v>
      </c>
      <c r="L392" s="7">
        <v>2</v>
      </c>
      <c r="M392" s="6">
        <v>9.5238095238095233E-2</v>
      </c>
      <c r="N392" s="7">
        <v>12</v>
      </c>
      <c r="O392" s="6">
        <v>0.75</v>
      </c>
      <c r="P392" s="7">
        <v>4</v>
      </c>
      <c r="Q392" s="8">
        <v>0.25</v>
      </c>
    </row>
    <row r="393" spans="1:17" ht="24">
      <c r="A393" s="3" t="s">
        <v>7</v>
      </c>
      <c r="B393" s="9">
        <v>5</v>
      </c>
      <c r="C393" s="10">
        <v>0.5</v>
      </c>
      <c r="D393" s="11">
        <v>1</v>
      </c>
      <c r="E393" s="10">
        <v>0.1</v>
      </c>
      <c r="F393" s="11">
        <v>0</v>
      </c>
      <c r="G393" s="10">
        <v>0</v>
      </c>
      <c r="H393" s="11">
        <v>3</v>
      </c>
      <c r="I393" s="10">
        <v>0.3</v>
      </c>
      <c r="J393" s="11">
        <v>0</v>
      </c>
      <c r="K393" s="10">
        <v>0</v>
      </c>
      <c r="L393" s="11">
        <v>1</v>
      </c>
      <c r="M393" s="10">
        <v>0.1</v>
      </c>
      <c r="N393" s="11">
        <v>2</v>
      </c>
      <c r="O393" s="10">
        <v>0.4</v>
      </c>
      <c r="P393" s="11">
        <v>3</v>
      </c>
      <c r="Q393" s="12">
        <v>0.6</v>
      </c>
    </row>
    <row r="394" spans="1:17" ht="24">
      <c r="A394" s="3" t="s">
        <v>8</v>
      </c>
      <c r="B394" s="9">
        <v>17</v>
      </c>
      <c r="C394" s="10">
        <v>0.34693877551020408</v>
      </c>
      <c r="D394" s="11">
        <v>11</v>
      </c>
      <c r="E394" s="10">
        <v>0.22448979591836735</v>
      </c>
      <c r="F394" s="11">
        <v>1</v>
      </c>
      <c r="G394" s="10">
        <v>2.0408163265306124E-2</v>
      </c>
      <c r="H394" s="11">
        <v>19</v>
      </c>
      <c r="I394" s="10">
        <v>0.38775510204081631</v>
      </c>
      <c r="J394" s="11">
        <v>0</v>
      </c>
      <c r="K394" s="10">
        <v>0</v>
      </c>
      <c r="L394" s="11">
        <v>1</v>
      </c>
      <c r="M394" s="10">
        <v>2.0408163265306124E-2</v>
      </c>
      <c r="N394" s="11">
        <v>22</v>
      </c>
      <c r="O394" s="10">
        <v>0.6875</v>
      </c>
      <c r="P394" s="11">
        <v>10</v>
      </c>
      <c r="Q394" s="12">
        <v>0.3125</v>
      </c>
    </row>
    <row r="395" spans="1:17">
      <c r="A395" s="3" t="s">
        <v>9</v>
      </c>
      <c r="B395" s="9">
        <v>15</v>
      </c>
      <c r="C395" s="10">
        <v>0.29411764705882354</v>
      </c>
      <c r="D395" s="11">
        <v>9</v>
      </c>
      <c r="E395" s="10">
        <v>0.17647058823529413</v>
      </c>
      <c r="F395" s="11">
        <v>0</v>
      </c>
      <c r="G395" s="10">
        <v>0</v>
      </c>
      <c r="H395" s="11">
        <v>20</v>
      </c>
      <c r="I395" s="10">
        <v>0.39215686274509809</v>
      </c>
      <c r="J395" s="11">
        <v>2</v>
      </c>
      <c r="K395" s="10">
        <v>3.9215686274509803E-2</v>
      </c>
      <c r="L395" s="11">
        <v>5</v>
      </c>
      <c r="M395" s="10">
        <v>9.8039215686274522E-2</v>
      </c>
      <c r="N395" s="11">
        <v>26</v>
      </c>
      <c r="O395" s="10">
        <v>0.72222222222222232</v>
      </c>
      <c r="P395" s="11">
        <v>10</v>
      </c>
      <c r="Q395" s="12">
        <v>0.27777777777777779</v>
      </c>
    </row>
    <row r="396" spans="1:17" ht="15" customHeight="1">
      <c r="A396" s="4" t="s">
        <v>10</v>
      </c>
      <c r="B396" s="13">
        <v>42</v>
      </c>
      <c r="C396" s="14">
        <v>0.3206106870229008</v>
      </c>
      <c r="D396" s="15">
        <v>25</v>
      </c>
      <c r="E396" s="14">
        <v>0.19083969465648856</v>
      </c>
      <c r="F396" s="15">
        <v>1</v>
      </c>
      <c r="G396" s="18">
        <v>7.6335877862595426E-3</v>
      </c>
      <c r="H396" s="15">
        <v>47</v>
      </c>
      <c r="I396" s="14">
        <v>0.35877862595419852</v>
      </c>
      <c r="J396" s="15">
        <v>7</v>
      </c>
      <c r="K396" s="14">
        <v>5.3435114503816793E-2</v>
      </c>
      <c r="L396" s="15">
        <v>9</v>
      </c>
      <c r="M396" s="14">
        <v>6.8702290076335881E-2</v>
      </c>
      <c r="N396" s="15">
        <v>62</v>
      </c>
      <c r="O396" s="14">
        <v>0.6966292134831461</v>
      </c>
      <c r="P396" s="15">
        <v>27</v>
      </c>
      <c r="Q396" s="16">
        <v>0.3033707865168539</v>
      </c>
    </row>
    <row r="399" spans="1:17" ht="18">
      <c r="A399" s="1"/>
    </row>
    <row r="401" spans="1:10" ht="18" customHeight="1">
      <c r="A401" s="326" t="s">
        <v>229</v>
      </c>
      <c r="B401" s="326"/>
      <c r="C401" s="326"/>
      <c r="D401" s="326"/>
      <c r="E401" s="326"/>
      <c r="F401" s="326"/>
      <c r="G401" s="326"/>
      <c r="H401" s="326"/>
      <c r="I401" s="326"/>
    </row>
    <row r="402" spans="1:10" ht="15" customHeight="1">
      <c r="A402" s="327"/>
      <c r="B402" s="330" t="s">
        <v>230</v>
      </c>
      <c r="C402" s="331"/>
      <c r="D402" s="331"/>
      <c r="E402" s="331"/>
      <c r="F402" s="331"/>
      <c r="G402" s="331"/>
      <c r="H402" s="331"/>
      <c r="I402" s="332"/>
    </row>
    <row r="403" spans="1:10" ht="15" customHeight="1">
      <c r="A403" s="328"/>
      <c r="B403" s="333" t="s">
        <v>26</v>
      </c>
      <c r="C403" s="324"/>
      <c r="D403" s="324" t="s">
        <v>231</v>
      </c>
      <c r="E403" s="324"/>
      <c r="F403" s="324" t="s">
        <v>232</v>
      </c>
      <c r="G403" s="324"/>
      <c r="H403" s="324" t="s">
        <v>233</v>
      </c>
      <c r="I403" s="325"/>
    </row>
    <row r="404" spans="1:10" ht="15" customHeight="1">
      <c r="A404" s="329"/>
      <c r="B404" s="57" t="s">
        <v>4</v>
      </c>
      <c r="C404" s="58" t="s">
        <v>5</v>
      </c>
      <c r="D404" s="58" t="s">
        <v>4</v>
      </c>
      <c r="E404" s="58" t="s">
        <v>5</v>
      </c>
      <c r="F404" s="58" t="s">
        <v>4</v>
      </c>
      <c r="G404" s="58" t="s">
        <v>5</v>
      </c>
      <c r="H404" s="58" t="s">
        <v>4</v>
      </c>
      <c r="I404" s="59" t="s">
        <v>5</v>
      </c>
    </row>
    <row r="405" spans="1:10">
      <c r="A405" s="2" t="s">
        <v>6</v>
      </c>
      <c r="B405" s="5">
        <v>2</v>
      </c>
      <c r="C405" s="6">
        <v>9.5238095238095233E-2</v>
      </c>
      <c r="D405" s="7">
        <v>5</v>
      </c>
      <c r="E405" s="6">
        <v>0.23809523809523811</v>
      </c>
      <c r="F405" s="7">
        <v>7</v>
      </c>
      <c r="G405" s="6">
        <v>0.33333333333333337</v>
      </c>
      <c r="H405" s="7">
        <v>7</v>
      </c>
      <c r="I405" s="8">
        <v>0.33333333333333337</v>
      </c>
    </row>
    <row r="406" spans="1:10" ht="24">
      <c r="A406" s="3" t="s">
        <v>7</v>
      </c>
      <c r="B406" s="9">
        <v>9</v>
      </c>
      <c r="C406" s="10">
        <v>0.9</v>
      </c>
      <c r="D406" s="11">
        <v>1</v>
      </c>
      <c r="E406" s="10">
        <v>0.1</v>
      </c>
      <c r="F406" s="11">
        <v>0</v>
      </c>
      <c r="G406" s="10">
        <v>0</v>
      </c>
      <c r="H406" s="11">
        <v>0</v>
      </c>
      <c r="I406" s="12">
        <v>0</v>
      </c>
    </row>
    <row r="407" spans="1:10" ht="24">
      <c r="A407" s="3" t="s">
        <v>8</v>
      </c>
      <c r="B407" s="9">
        <v>30</v>
      </c>
      <c r="C407" s="10">
        <v>0.61224489795918369</v>
      </c>
      <c r="D407" s="11">
        <v>8</v>
      </c>
      <c r="E407" s="10">
        <v>0.16326530612244899</v>
      </c>
      <c r="F407" s="11">
        <v>11</v>
      </c>
      <c r="G407" s="10">
        <v>0.22448979591836735</v>
      </c>
      <c r="H407" s="11">
        <v>0</v>
      </c>
      <c r="I407" s="12">
        <v>0</v>
      </c>
    </row>
    <row r="408" spans="1:10">
      <c r="A408" s="3" t="s">
        <v>9</v>
      </c>
      <c r="B408" s="9">
        <v>18</v>
      </c>
      <c r="C408" s="10">
        <v>0.35294117647058826</v>
      </c>
      <c r="D408" s="11">
        <v>12</v>
      </c>
      <c r="E408" s="10">
        <v>0.23529411764705885</v>
      </c>
      <c r="F408" s="11">
        <v>11</v>
      </c>
      <c r="G408" s="10">
        <v>0.21568627450980393</v>
      </c>
      <c r="H408" s="11">
        <v>10</v>
      </c>
      <c r="I408" s="12">
        <v>0.19607843137254904</v>
      </c>
    </row>
    <row r="409" spans="1:10" ht="15" customHeight="1">
      <c r="A409" s="4" t="s">
        <v>10</v>
      </c>
      <c r="B409" s="13">
        <v>59</v>
      </c>
      <c r="C409" s="14">
        <v>0.45038167938931295</v>
      </c>
      <c r="D409" s="15">
        <v>26</v>
      </c>
      <c r="E409" s="14">
        <v>0.19847328244274809</v>
      </c>
      <c r="F409" s="15">
        <v>29</v>
      </c>
      <c r="G409" s="14">
        <v>0.22137404580152673</v>
      </c>
      <c r="H409" s="15">
        <v>17</v>
      </c>
      <c r="I409" s="16">
        <v>0.12977099236641221</v>
      </c>
    </row>
    <row r="412" spans="1:10" ht="32.25" thickBot="1">
      <c r="A412" s="56" t="s">
        <v>281</v>
      </c>
      <c r="B412" s="56"/>
      <c r="C412" s="56"/>
      <c r="D412" s="56"/>
      <c r="E412" s="56"/>
      <c r="F412" s="56"/>
      <c r="G412" s="56"/>
      <c r="H412" s="56"/>
      <c r="I412" s="56"/>
      <c r="J412" s="56"/>
    </row>
    <row r="414" spans="1:10" ht="18" customHeight="1">
      <c r="A414" s="326" t="s">
        <v>234</v>
      </c>
      <c r="B414" s="326"/>
      <c r="C414" s="326"/>
      <c r="D414" s="326"/>
      <c r="E414" s="326"/>
      <c r="F414" s="326"/>
      <c r="G414" s="326"/>
      <c r="H414" s="326"/>
      <c r="I414" s="326"/>
    </row>
    <row r="415" spans="1:10" ht="15" customHeight="1">
      <c r="A415" s="327"/>
      <c r="B415" s="330" t="s">
        <v>235</v>
      </c>
      <c r="C415" s="331"/>
      <c r="D415" s="331"/>
      <c r="E415" s="331"/>
      <c r="F415" s="331"/>
      <c r="G415" s="331"/>
      <c r="H415" s="331"/>
      <c r="I415" s="332"/>
    </row>
    <row r="416" spans="1:10" ht="15" customHeight="1">
      <c r="A416" s="328"/>
      <c r="B416" s="333" t="s">
        <v>236</v>
      </c>
      <c r="C416" s="324"/>
      <c r="D416" s="324" t="s">
        <v>237</v>
      </c>
      <c r="E416" s="324"/>
      <c r="F416" s="324" t="s">
        <v>238</v>
      </c>
      <c r="G416" s="324"/>
      <c r="H416" s="324" t="s">
        <v>239</v>
      </c>
      <c r="I416" s="325"/>
    </row>
    <row r="417" spans="1:11" ht="15" customHeight="1">
      <c r="A417" s="329"/>
      <c r="B417" s="57" t="s">
        <v>4</v>
      </c>
      <c r="C417" s="58" t="s">
        <v>5</v>
      </c>
      <c r="D417" s="58" t="s">
        <v>4</v>
      </c>
      <c r="E417" s="58" t="s">
        <v>5</v>
      </c>
      <c r="F417" s="58" t="s">
        <v>4</v>
      </c>
      <c r="G417" s="58" t="s">
        <v>5</v>
      </c>
      <c r="H417" s="58" t="s">
        <v>4</v>
      </c>
      <c r="I417" s="59" t="s">
        <v>5</v>
      </c>
    </row>
    <row r="418" spans="1:11">
      <c r="A418" s="2" t="s">
        <v>6</v>
      </c>
      <c r="B418" s="5">
        <v>10</v>
      </c>
      <c r="C418" s="6">
        <v>0.47619047619047622</v>
      </c>
      <c r="D418" s="7">
        <v>11</v>
      </c>
      <c r="E418" s="6">
        <v>0.52380952380952384</v>
      </c>
      <c r="F418" s="7">
        <v>0</v>
      </c>
      <c r="G418" s="6">
        <v>0</v>
      </c>
      <c r="H418" s="7">
        <v>0</v>
      </c>
      <c r="I418" s="8">
        <v>0</v>
      </c>
    </row>
    <row r="419" spans="1:11" ht="24">
      <c r="A419" s="3" t="s">
        <v>7</v>
      </c>
      <c r="B419" s="9">
        <v>2</v>
      </c>
      <c r="C419" s="10">
        <v>0.2</v>
      </c>
      <c r="D419" s="11">
        <v>8</v>
      </c>
      <c r="E419" s="10">
        <v>0.8</v>
      </c>
      <c r="F419" s="11">
        <v>0</v>
      </c>
      <c r="G419" s="10">
        <v>0</v>
      </c>
      <c r="H419" s="11">
        <v>0</v>
      </c>
      <c r="I419" s="12">
        <v>0</v>
      </c>
    </row>
    <row r="420" spans="1:11" ht="24">
      <c r="A420" s="3" t="s">
        <v>8</v>
      </c>
      <c r="B420" s="9">
        <v>23</v>
      </c>
      <c r="C420" s="10">
        <v>0.46938775510204084</v>
      </c>
      <c r="D420" s="11">
        <v>26</v>
      </c>
      <c r="E420" s="10">
        <v>0.53061224489795922</v>
      </c>
      <c r="F420" s="11">
        <v>0</v>
      </c>
      <c r="G420" s="10">
        <v>0</v>
      </c>
      <c r="H420" s="11">
        <v>0</v>
      </c>
      <c r="I420" s="12">
        <v>0</v>
      </c>
    </row>
    <row r="421" spans="1:11">
      <c r="A421" s="3" t="s">
        <v>9</v>
      </c>
      <c r="B421" s="9">
        <v>43</v>
      </c>
      <c r="C421" s="10">
        <v>0.86</v>
      </c>
      <c r="D421" s="11">
        <v>7</v>
      </c>
      <c r="E421" s="10">
        <v>0.14000000000000001</v>
      </c>
      <c r="F421" s="11">
        <v>0</v>
      </c>
      <c r="G421" s="10">
        <v>0</v>
      </c>
      <c r="H421" s="11">
        <v>0</v>
      </c>
      <c r="I421" s="12">
        <v>0</v>
      </c>
    </row>
    <row r="422" spans="1:11" ht="15" customHeight="1">
      <c r="A422" s="4" t="s">
        <v>10</v>
      </c>
      <c r="B422" s="13">
        <v>78</v>
      </c>
      <c r="C422" s="14">
        <v>0.6</v>
      </c>
      <c r="D422" s="15">
        <v>52</v>
      </c>
      <c r="E422" s="14">
        <v>0.4</v>
      </c>
      <c r="F422" s="15">
        <v>0</v>
      </c>
      <c r="G422" s="14">
        <v>0</v>
      </c>
      <c r="H422" s="15">
        <v>0</v>
      </c>
      <c r="I422" s="16">
        <v>0</v>
      </c>
    </row>
    <row r="423" spans="1:11" ht="15" customHeight="1"/>
    <row r="424" spans="1:11" ht="15" customHeight="1"/>
    <row r="425" spans="1:11" ht="15" customHeight="1" thickBot="1">
      <c r="A425" s="351" t="s">
        <v>314</v>
      </c>
      <c r="B425" s="351"/>
      <c r="C425" s="351"/>
      <c r="D425" s="351"/>
      <c r="E425" s="351"/>
      <c r="F425" s="351"/>
      <c r="G425" s="351"/>
      <c r="H425" s="351"/>
      <c r="I425" s="351"/>
      <c r="J425" s="351"/>
      <c r="K425" s="351"/>
    </row>
    <row r="426" spans="1:11" ht="15" customHeight="1" thickTop="1">
      <c r="A426" s="372"/>
      <c r="B426" s="375" t="s">
        <v>308</v>
      </c>
      <c r="C426" s="376"/>
      <c r="D426" s="376"/>
      <c r="E426" s="376"/>
      <c r="F426" s="376"/>
      <c r="G426" s="376"/>
      <c r="H426" s="376"/>
      <c r="I426" s="376"/>
      <c r="J426" s="376"/>
      <c r="K426" s="377"/>
    </row>
    <row r="427" spans="1:11" ht="40.5" customHeight="1">
      <c r="A427" s="373"/>
      <c r="B427" s="378" t="s">
        <v>309</v>
      </c>
      <c r="C427" s="379"/>
      <c r="D427" s="379" t="s">
        <v>310</v>
      </c>
      <c r="E427" s="379"/>
      <c r="F427" s="379" t="s">
        <v>311</v>
      </c>
      <c r="G427" s="379"/>
      <c r="H427" s="379" t="s">
        <v>312</v>
      </c>
      <c r="I427" s="379"/>
      <c r="J427" s="379" t="s">
        <v>313</v>
      </c>
      <c r="K427" s="380"/>
    </row>
    <row r="428" spans="1:11" ht="15" customHeight="1" thickBot="1">
      <c r="A428" s="374"/>
      <c r="B428" s="87" t="s">
        <v>4</v>
      </c>
      <c r="C428" s="88" t="s">
        <v>5</v>
      </c>
      <c r="D428" s="88" t="s">
        <v>4</v>
      </c>
      <c r="E428" s="88" t="s">
        <v>5</v>
      </c>
      <c r="F428" s="88" t="s">
        <v>4</v>
      </c>
      <c r="G428" s="88" t="s">
        <v>5</v>
      </c>
      <c r="H428" s="88" t="s">
        <v>4</v>
      </c>
      <c r="I428" s="88" t="s">
        <v>5</v>
      </c>
      <c r="J428" s="88" t="s">
        <v>4</v>
      </c>
      <c r="K428" s="89" t="s">
        <v>5</v>
      </c>
    </row>
    <row r="429" spans="1:11" ht="15" customHeight="1" thickTop="1">
      <c r="A429" s="72" t="s">
        <v>6</v>
      </c>
      <c r="B429" s="73">
        <v>6</v>
      </c>
      <c r="C429" s="74">
        <v>0.28571428571428575</v>
      </c>
      <c r="D429" s="75">
        <v>5</v>
      </c>
      <c r="E429" s="74">
        <v>0.23809523809523811</v>
      </c>
      <c r="F429" s="75">
        <v>1</v>
      </c>
      <c r="G429" s="74">
        <v>4.7619047619047616E-2</v>
      </c>
      <c r="H429" s="75">
        <v>5</v>
      </c>
      <c r="I429" s="74">
        <v>0.23809523809523811</v>
      </c>
      <c r="J429" s="75">
        <v>4</v>
      </c>
      <c r="K429" s="76">
        <v>0.19047619047619047</v>
      </c>
    </row>
    <row r="430" spans="1:11" ht="15" customHeight="1">
      <c r="A430" s="77" t="s">
        <v>7</v>
      </c>
      <c r="B430" s="78">
        <v>6</v>
      </c>
      <c r="C430" s="79">
        <v>0.6</v>
      </c>
      <c r="D430" s="80">
        <v>0</v>
      </c>
      <c r="E430" s="79">
        <v>0</v>
      </c>
      <c r="F430" s="80">
        <v>1</v>
      </c>
      <c r="G430" s="79">
        <v>0.1</v>
      </c>
      <c r="H430" s="80">
        <v>2</v>
      </c>
      <c r="I430" s="79">
        <v>0.2</v>
      </c>
      <c r="J430" s="80">
        <v>1</v>
      </c>
      <c r="K430" s="81">
        <v>0.1</v>
      </c>
    </row>
    <row r="431" spans="1:11" ht="15" customHeight="1">
      <c r="A431" s="77" t="s">
        <v>8</v>
      </c>
      <c r="B431" s="78">
        <v>31</v>
      </c>
      <c r="C431" s="79">
        <v>0.64583333333333326</v>
      </c>
      <c r="D431" s="80">
        <v>3</v>
      </c>
      <c r="E431" s="79">
        <v>6.25E-2</v>
      </c>
      <c r="F431" s="80">
        <v>6</v>
      </c>
      <c r="G431" s="79">
        <v>0.125</v>
      </c>
      <c r="H431" s="80">
        <v>6</v>
      </c>
      <c r="I431" s="79">
        <v>0.125</v>
      </c>
      <c r="J431" s="80">
        <v>2</v>
      </c>
      <c r="K431" s="81">
        <v>4.1666666666666671E-2</v>
      </c>
    </row>
    <row r="432" spans="1:11" ht="15" customHeight="1">
      <c r="A432" s="77" t="s">
        <v>9</v>
      </c>
      <c r="B432" s="78">
        <v>9</v>
      </c>
      <c r="C432" s="79">
        <v>0.17647058823529413</v>
      </c>
      <c r="D432" s="80">
        <v>4</v>
      </c>
      <c r="E432" s="79">
        <v>7.8431372549019607E-2</v>
      </c>
      <c r="F432" s="80">
        <v>4</v>
      </c>
      <c r="G432" s="79">
        <v>7.8431372549019607E-2</v>
      </c>
      <c r="H432" s="80">
        <v>18</v>
      </c>
      <c r="I432" s="79">
        <v>0.35294117647058826</v>
      </c>
      <c r="J432" s="80">
        <v>16</v>
      </c>
      <c r="K432" s="81">
        <v>0.31372549019607843</v>
      </c>
    </row>
    <row r="433" spans="1:11" ht="15" customHeight="1" thickBot="1">
      <c r="A433" s="82" t="s">
        <v>10</v>
      </c>
      <c r="B433" s="83">
        <v>52</v>
      </c>
      <c r="C433" s="84">
        <v>0.4</v>
      </c>
      <c r="D433" s="85">
        <v>12</v>
      </c>
      <c r="E433" s="84">
        <v>9.2307692307692299E-2</v>
      </c>
      <c r="F433" s="85">
        <v>12</v>
      </c>
      <c r="G433" s="84">
        <v>9.2307692307692299E-2</v>
      </c>
      <c r="H433" s="85">
        <v>31</v>
      </c>
      <c r="I433" s="84">
        <v>0.23846153846153847</v>
      </c>
      <c r="J433" s="85">
        <v>23</v>
      </c>
      <c r="K433" s="86">
        <v>0.17692307692307693</v>
      </c>
    </row>
    <row r="434" spans="1:11" ht="15" customHeight="1" thickTop="1"/>
    <row r="435" spans="1:11" ht="15" customHeight="1"/>
    <row r="436" spans="1:11" ht="15" customHeight="1"/>
    <row r="437" spans="1:11" ht="15" customHeight="1"/>
    <row r="438" spans="1:11" ht="15" customHeight="1"/>
    <row r="439" spans="1:11" ht="15" customHeight="1"/>
    <row r="440" spans="1:11" ht="15" customHeight="1"/>
    <row r="441" spans="1:11" ht="15" customHeight="1"/>
    <row r="442" spans="1:11" ht="15" customHeight="1"/>
    <row r="443" spans="1:11" ht="15" customHeight="1"/>
    <row r="444" spans="1:11" ht="15" customHeight="1"/>
    <row r="445" spans="1:11" ht="15" customHeight="1"/>
    <row r="446" spans="1:11" ht="15" customHeight="1"/>
    <row r="447" spans="1:11" ht="15" customHeight="1"/>
    <row r="448" spans="1:11" ht="15" customHeight="1"/>
    <row r="449" ht="15" customHeight="1"/>
  </sheetData>
  <mergeCells count="335">
    <mergeCell ref="B354:D354"/>
    <mergeCell ref="E354:G354"/>
    <mergeCell ref="H354:J354"/>
    <mergeCell ref="K354:M354"/>
    <mergeCell ref="Z354:AB354"/>
    <mergeCell ref="A353:AB353"/>
    <mergeCell ref="K281:M281"/>
    <mergeCell ref="N281:P281"/>
    <mergeCell ref="Q281:S281"/>
    <mergeCell ref="A292:S292"/>
    <mergeCell ref="A293:A294"/>
    <mergeCell ref="B293:D293"/>
    <mergeCell ref="E293:G293"/>
    <mergeCell ref="H293:J293"/>
    <mergeCell ref="K293:M293"/>
    <mergeCell ref="N293:P293"/>
    <mergeCell ref="Q293:S293"/>
    <mergeCell ref="N354:P354"/>
    <mergeCell ref="Q354:S354"/>
    <mergeCell ref="T354:V354"/>
    <mergeCell ref="W354:Y354"/>
    <mergeCell ref="A341:Y341"/>
    <mergeCell ref="A342:A344"/>
    <mergeCell ref="B342:C342"/>
    <mergeCell ref="A185:S185"/>
    <mergeCell ref="A186:A188"/>
    <mergeCell ref="B186:C186"/>
    <mergeCell ref="D186:E186"/>
    <mergeCell ref="F186:G186"/>
    <mergeCell ref="H186:I186"/>
    <mergeCell ref="J186:K186"/>
    <mergeCell ref="L186:M186"/>
    <mergeCell ref="N186:O186"/>
    <mergeCell ref="P186:Q186"/>
    <mergeCell ref="R186:S186"/>
    <mergeCell ref="B187:C187"/>
    <mergeCell ref="D187:E187"/>
    <mergeCell ref="F187:G187"/>
    <mergeCell ref="H187:I187"/>
    <mergeCell ref="J187:K187"/>
    <mergeCell ref="L187:M187"/>
    <mergeCell ref="N187:O187"/>
    <mergeCell ref="P187:Q187"/>
    <mergeCell ref="R187:S187"/>
    <mergeCell ref="A84:M84"/>
    <mergeCell ref="A85:A89"/>
    <mergeCell ref="B85:M85"/>
    <mergeCell ref="B86:E86"/>
    <mergeCell ref="F86:I86"/>
    <mergeCell ref="J86:M86"/>
    <mergeCell ref="B87:E87"/>
    <mergeCell ref="F87:I87"/>
    <mergeCell ref="J87:M87"/>
    <mergeCell ref="B88:C88"/>
    <mergeCell ref="D88:E88"/>
    <mergeCell ref="F88:G88"/>
    <mergeCell ref="H88:I88"/>
    <mergeCell ref="J88:K88"/>
    <mergeCell ref="L88:M88"/>
    <mergeCell ref="A388:Q388"/>
    <mergeCell ref="A389:A391"/>
    <mergeCell ref="B389:M389"/>
    <mergeCell ref="N389:Q389"/>
    <mergeCell ref="B390:C390"/>
    <mergeCell ref="D390:E390"/>
    <mergeCell ref="F390:G390"/>
    <mergeCell ref="H390:I390"/>
    <mergeCell ref="J390:K390"/>
    <mergeCell ref="L390:M390"/>
    <mergeCell ref="N390:O390"/>
    <mergeCell ref="P390:Q390"/>
    <mergeCell ref="A401:I401"/>
    <mergeCell ref="A402:A404"/>
    <mergeCell ref="B402:I402"/>
    <mergeCell ref="B403:C403"/>
    <mergeCell ref="D403:E403"/>
    <mergeCell ref="F403:G403"/>
    <mergeCell ref="H403:I403"/>
    <mergeCell ref="A425:K425"/>
    <mergeCell ref="A426:A428"/>
    <mergeCell ref="B426:K426"/>
    <mergeCell ref="B427:C427"/>
    <mergeCell ref="D427:E427"/>
    <mergeCell ref="F427:G427"/>
    <mergeCell ref="H427:I427"/>
    <mergeCell ref="J427:K427"/>
    <mergeCell ref="A414:I414"/>
    <mergeCell ref="A415:A417"/>
    <mergeCell ref="B415:I415"/>
    <mergeCell ref="B416:C416"/>
    <mergeCell ref="D416:E416"/>
    <mergeCell ref="F416:G416"/>
    <mergeCell ref="H416:I416"/>
    <mergeCell ref="F377:G377"/>
    <mergeCell ref="H377:I377"/>
    <mergeCell ref="A364:G364"/>
    <mergeCell ref="A365:A367"/>
    <mergeCell ref="B365:G365"/>
    <mergeCell ref="B366:C366"/>
    <mergeCell ref="D366:E366"/>
    <mergeCell ref="F366:G366"/>
    <mergeCell ref="A375:I375"/>
    <mergeCell ref="A376:A378"/>
    <mergeCell ref="B376:E376"/>
    <mergeCell ref="F376:I376"/>
    <mergeCell ref="B377:C377"/>
    <mergeCell ref="D377:E377"/>
    <mergeCell ref="V342:W342"/>
    <mergeCell ref="X342:Y342"/>
    <mergeCell ref="B343:C343"/>
    <mergeCell ref="X343:Y343"/>
    <mergeCell ref="N343:O343"/>
    <mergeCell ref="P343:Q343"/>
    <mergeCell ref="R343:S343"/>
    <mergeCell ref="T343:U343"/>
    <mergeCell ref="V343:W343"/>
    <mergeCell ref="D343:E343"/>
    <mergeCell ref="F343:G343"/>
    <mergeCell ref="H343:I343"/>
    <mergeCell ref="D342:E342"/>
    <mergeCell ref="F342:G342"/>
    <mergeCell ref="H342:I342"/>
    <mergeCell ref="J342:K342"/>
    <mergeCell ref="L342:M342"/>
    <mergeCell ref="N342:O342"/>
    <mergeCell ref="P342:Q342"/>
    <mergeCell ref="R342:S342"/>
    <mergeCell ref="T342:U342"/>
    <mergeCell ref="A328:I328"/>
    <mergeCell ref="A329:A331"/>
    <mergeCell ref="B329:I329"/>
    <mergeCell ref="B330:C330"/>
    <mergeCell ref="D330:E330"/>
    <mergeCell ref="F330:G330"/>
    <mergeCell ref="H330:I330"/>
    <mergeCell ref="J343:K343"/>
    <mergeCell ref="L343:M343"/>
    <mergeCell ref="A316:I316"/>
    <mergeCell ref="A317:A319"/>
    <mergeCell ref="B317:I317"/>
    <mergeCell ref="B318:C318"/>
    <mergeCell ref="D318:E318"/>
    <mergeCell ref="F318:G318"/>
    <mergeCell ref="H318:I318"/>
    <mergeCell ref="A305:A306"/>
    <mergeCell ref="B305:C305"/>
    <mergeCell ref="D305:E305"/>
    <mergeCell ref="A281:A282"/>
    <mergeCell ref="B281:D281"/>
    <mergeCell ref="E281:G281"/>
    <mergeCell ref="H281:J281"/>
    <mergeCell ref="A304:E304"/>
    <mergeCell ref="A257:A258"/>
    <mergeCell ref="B257:D257"/>
    <mergeCell ref="E257:G257"/>
    <mergeCell ref="H257:J257"/>
    <mergeCell ref="A280:S280"/>
    <mergeCell ref="K257:M257"/>
    <mergeCell ref="N257:P257"/>
    <mergeCell ref="Q257:S257"/>
    <mergeCell ref="A269:A270"/>
    <mergeCell ref="B269:D269"/>
    <mergeCell ref="E269:G269"/>
    <mergeCell ref="H269:J269"/>
    <mergeCell ref="K269:M269"/>
    <mergeCell ref="N269:P269"/>
    <mergeCell ref="Q269:S269"/>
    <mergeCell ref="A268:S268"/>
    <mergeCell ref="A245:A246"/>
    <mergeCell ref="B245:D245"/>
    <mergeCell ref="E245:G245"/>
    <mergeCell ref="H245:J245"/>
    <mergeCell ref="K245:M245"/>
    <mergeCell ref="A256:S256"/>
    <mergeCell ref="B221:D221"/>
    <mergeCell ref="E221:G221"/>
    <mergeCell ref="H221:J221"/>
    <mergeCell ref="K221:M221"/>
    <mergeCell ref="B233:D233"/>
    <mergeCell ref="E233:G233"/>
    <mergeCell ref="H233:J233"/>
    <mergeCell ref="K233:M233"/>
    <mergeCell ref="N233:P233"/>
    <mergeCell ref="A232:P232"/>
    <mergeCell ref="AT197:AU197"/>
    <mergeCell ref="AV197:AW197"/>
    <mergeCell ref="AF197:AG197"/>
    <mergeCell ref="AH197:AI197"/>
    <mergeCell ref="AJ197:AK197"/>
    <mergeCell ref="AL197:AM197"/>
    <mergeCell ref="AN197:AO197"/>
    <mergeCell ref="A208:M208"/>
    <mergeCell ref="A244:M244"/>
    <mergeCell ref="B209:D209"/>
    <mergeCell ref="E209:G209"/>
    <mergeCell ref="H209:J209"/>
    <mergeCell ref="K209:M209"/>
    <mergeCell ref="A220:M220"/>
    <mergeCell ref="AZ197:BA197"/>
    <mergeCell ref="BB197:BC197"/>
    <mergeCell ref="BD197:BE197"/>
    <mergeCell ref="AX197:AY197"/>
    <mergeCell ref="A195:BE195"/>
    <mergeCell ref="A196:A198"/>
    <mergeCell ref="B196:BE196"/>
    <mergeCell ref="B197:C197"/>
    <mergeCell ref="D197:E197"/>
    <mergeCell ref="F197:G197"/>
    <mergeCell ref="H197:I197"/>
    <mergeCell ref="J197:K197"/>
    <mergeCell ref="L197:M197"/>
    <mergeCell ref="N197:O197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P197:AQ197"/>
    <mergeCell ref="AR197:AS197"/>
    <mergeCell ref="J176:K176"/>
    <mergeCell ref="L176:M176"/>
    <mergeCell ref="A161:Q161"/>
    <mergeCell ref="A162:A164"/>
    <mergeCell ref="B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A174:M174"/>
    <mergeCell ref="A175:A177"/>
    <mergeCell ref="B175:M175"/>
    <mergeCell ref="B176:C176"/>
    <mergeCell ref="D176:E176"/>
    <mergeCell ref="F176:G176"/>
    <mergeCell ref="H176:I176"/>
    <mergeCell ref="A148:S148"/>
    <mergeCell ref="A149:A151"/>
    <mergeCell ref="B149:E149"/>
    <mergeCell ref="F149:S149"/>
    <mergeCell ref="B150:C150"/>
    <mergeCell ref="D150:E150"/>
    <mergeCell ref="F150:G150"/>
    <mergeCell ref="H150:I150"/>
    <mergeCell ref="J150:K150"/>
    <mergeCell ref="L150:M150"/>
    <mergeCell ref="N150:O150"/>
    <mergeCell ref="P150:Q150"/>
    <mergeCell ref="R150:S150"/>
    <mergeCell ref="A135:G135"/>
    <mergeCell ref="A136:A138"/>
    <mergeCell ref="B136:G136"/>
    <mergeCell ref="B137:C137"/>
    <mergeCell ref="D137:E137"/>
    <mergeCell ref="F137:G137"/>
    <mergeCell ref="A122:E122"/>
    <mergeCell ref="A123:A125"/>
    <mergeCell ref="B123:E123"/>
    <mergeCell ref="B124:C124"/>
    <mergeCell ref="D124:E124"/>
    <mergeCell ref="A60:Y60"/>
    <mergeCell ref="A61:A63"/>
    <mergeCell ref="B61:Y61"/>
    <mergeCell ref="B62:C62"/>
    <mergeCell ref="F62:G62"/>
    <mergeCell ref="A110:E110"/>
    <mergeCell ref="A111:A113"/>
    <mergeCell ref="B111:E111"/>
    <mergeCell ref="B112:C112"/>
    <mergeCell ref="D112:E112"/>
    <mergeCell ref="A97:K97"/>
    <mergeCell ref="A98:A100"/>
    <mergeCell ref="B98:K98"/>
    <mergeCell ref="B99:C99"/>
    <mergeCell ref="D99:E99"/>
    <mergeCell ref="F99:G99"/>
    <mergeCell ref="H99:I99"/>
    <mergeCell ref="J99:K99"/>
    <mergeCell ref="J62:K62"/>
    <mergeCell ref="L62:M62"/>
    <mergeCell ref="N62:O62"/>
    <mergeCell ref="P62:Q62"/>
    <mergeCell ref="R62:S62"/>
    <mergeCell ref="T62:U62"/>
    <mergeCell ref="A47:Q47"/>
    <mergeCell ref="A48:A50"/>
    <mergeCell ref="B48:E48"/>
    <mergeCell ref="F48:Q48"/>
    <mergeCell ref="B49:C49"/>
    <mergeCell ref="D49:E49"/>
    <mergeCell ref="F49:G49"/>
    <mergeCell ref="H49:I49"/>
    <mergeCell ref="J49:K49"/>
    <mergeCell ref="L49:M49"/>
    <mergeCell ref="N49:O49"/>
    <mergeCell ref="P49:Q49"/>
    <mergeCell ref="A73:K73"/>
    <mergeCell ref="V62:W62"/>
    <mergeCell ref="D75:E75"/>
    <mergeCell ref="F75:G75"/>
    <mergeCell ref="H75:I75"/>
    <mergeCell ref="J75:K75"/>
    <mergeCell ref="A74:A76"/>
    <mergeCell ref="B75:C75"/>
    <mergeCell ref="B74:K74"/>
    <mergeCell ref="X62:Y62"/>
    <mergeCell ref="A7:E7"/>
    <mergeCell ref="A8:A10"/>
    <mergeCell ref="B8:E8"/>
    <mergeCell ref="B9:C9"/>
    <mergeCell ref="D9:E9"/>
    <mergeCell ref="A1:P1"/>
    <mergeCell ref="A33:K33"/>
    <mergeCell ref="A34:A36"/>
    <mergeCell ref="B34:K34"/>
    <mergeCell ref="B35:C35"/>
    <mergeCell ref="D35:E35"/>
    <mergeCell ref="F35:G35"/>
    <mergeCell ref="H35:I35"/>
    <mergeCell ref="J35:K35"/>
    <mergeCell ref="A20:G20"/>
    <mergeCell ref="A21:A23"/>
    <mergeCell ref="B21:G21"/>
    <mergeCell ref="B22:C22"/>
    <mergeCell ref="D22:E22"/>
    <mergeCell ref="F22:G22"/>
    <mergeCell ref="F8:G9"/>
    <mergeCell ref="D62:E62"/>
    <mergeCell ref="H62:I6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950"/>
  <sheetViews>
    <sheetView showGridLines="0" workbookViewId="0"/>
  </sheetViews>
  <sheetFormatPr defaultRowHeight="15"/>
  <cols>
    <col min="17" max="17" width="19" customWidth="1"/>
  </cols>
  <sheetData>
    <row r="1" spans="2:17" ht="28.5">
      <c r="B1" s="334" t="s">
        <v>241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spans="2:17" ht="18">
      <c r="B2" s="1"/>
    </row>
    <row r="3" spans="2:17" ht="29.25" thickBot="1">
      <c r="B3" s="55" t="s">
        <v>269</v>
      </c>
    </row>
    <row r="5" spans="2:17" ht="21">
      <c r="B5" s="70" t="s">
        <v>288</v>
      </c>
    </row>
    <row r="27" spans="2:26" ht="21">
      <c r="B27" s="70" t="s">
        <v>289</v>
      </c>
    </row>
    <row r="29" spans="2:26" ht="15" customHeight="1"/>
    <row r="30" spans="2:26" ht="15" customHeight="1"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2:26" ht="15" customHeight="1">
      <c r="K31" s="90"/>
      <c r="L31" s="90"/>
      <c r="M31" s="90" t="s">
        <v>1</v>
      </c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2:26" ht="15" customHeight="1"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1:26" ht="15" customHeight="1">
      <c r="K33" s="90"/>
      <c r="L33" s="90"/>
      <c r="M33" s="90" t="s">
        <v>2</v>
      </c>
      <c r="N33" s="90" t="s">
        <v>3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1:26" ht="15" customHeight="1">
      <c r="K34" s="90"/>
      <c r="L34" s="91" t="s">
        <v>6</v>
      </c>
      <c r="M34" s="92">
        <v>9.5238095238095233E-2</v>
      </c>
      <c r="N34" s="93">
        <v>0.90476190476190477</v>
      </c>
      <c r="O34" s="94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1:26" ht="15" customHeight="1">
      <c r="K35" s="90"/>
      <c r="L35" s="95" t="s">
        <v>7</v>
      </c>
      <c r="M35" s="96">
        <v>0.2</v>
      </c>
      <c r="N35" s="97">
        <v>0.8</v>
      </c>
      <c r="O35" s="98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1:26" ht="15" customHeight="1">
      <c r="K36" s="90"/>
      <c r="L36" s="95" t="s">
        <v>8</v>
      </c>
      <c r="M36" s="96">
        <v>0.28571428571428575</v>
      </c>
      <c r="N36" s="97">
        <v>0.7142857142857143</v>
      </c>
      <c r="O36" s="98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1:26" ht="15" customHeight="1">
      <c r="K37" s="90"/>
      <c r="L37" s="95" t="s">
        <v>9</v>
      </c>
      <c r="M37" s="96">
        <v>0.15686274509803921</v>
      </c>
      <c r="N37" s="97">
        <v>0.84313725490196079</v>
      </c>
      <c r="O37" s="98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1:26" ht="15" customHeight="1">
      <c r="K38" s="90"/>
      <c r="L38" s="99"/>
      <c r="M38" s="100"/>
      <c r="N38" s="101"/>
      <c r="O38" s="102"/>
      <c r="P38" s="103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1:26" ht="15" customHeight="1"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1:26" ht="15" customHeight="1"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1:26" ht="15" customHeight="1"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1:26" ht="15" customHeight="1"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1:26" ht="15" customHeight="1"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1:26" ht="15" customHeight="1"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1:26" ht="15" customHeight="1"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1:26" ht="15" customHeight="1"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1:26" ht="15" customHeight="1"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1:26" ht="15" customHeight="1"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2:26" ht="15" customHeight="1">
      <c r="B49" s="70" t="s">
        <v>11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2:26" ht="15" customHeight="1">
      <c r="K50" s="90"/>
      <c r="L50" s="90"/>
      <c r="M50" s="90"/>
      <c r="N50" s="90" t="s">
        <v>12</v>
      </c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2:26" ht="15" customHeight="1"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2:26" ht="15" customHeight="1">
      <c r="K52" s="90"/>
      <c r="L52" s="90"/>
      <c r="M52" s="90"/>
      <c r="N52" s="90" t="s">
        <v>13</v>
      </c>
      <c r="O52" s="90" t="s">
        <v>14</v>
      </c>
      <c r="P52" s="90" t="s">
        <v>15</v>
      </c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2:26" ht="15" customHeight="1">
      <c r="K53" s="90"/>
      <c r="L53" s="90"/>
      <c r="M53" s="91" t="s">
        <v>6</v>
      </c>
      <c r="N53" s="92">
        <v>0.95238095238095244</v>
      </c>
      <c r="O53" s="92">
        <v>4.7619047619047616E-2</v>
      </c>
      <c r="P53" s="93">
        <v>0</v>
      </c>
      <c r="Q53" s="90"/>
      <c r="R53" s="94"/>
      <c r="S53" s="90"/>
      <c r="T53" s="90"/>
      <c r="U53" s="90"/>
      <c r="V53" s="90"/>
      <c r="W53" s="90"/>
      <c r="X53" s="90"/>
      <c r="Y53" s="90"/>
      <c r="Z53" s="90"/>
    </row>
    <row r="54" spans="2:26" ht="15" customHeight="1">
      <c r="K54" s="90"/>
      <c r="L54" s="90"/>
      <c r="M54" s="95" t="s">
        <v>7</v>
      </c>
      <c r="N54" s="96">
        <v>0.9</v>
      </c>
      <c r="O54" s="96">
        <v>0.1</v>
      </c>
      <c r="P54" s="97">
        <v>0</v>
      </c>
      <c r="Q54" s="90"/>
      <c r="R54" s="98"/>
      <c r="S54" s="90"/>
      <c r="T54" s="90"/>
      <c r="U54" s="90"/>
      <c r="V54" s="90"/>
      <c r="W54" s="90"/>
      <c r="X54" s="90"/>
      <c r="Y54" s="90"/>
      <c r="Z54" s="90"/>
    </row>
    <row r="55" spans="2:26" ht="15" customHeight="1">
      <c r="K55" s="90"/>
      <c r="L55" s="90"/>
      <c r="M55" s="95" t="s">
        <v>8</v>
      </c>
      <c r="N55" s="96">
        <v>0.93877551020408168</v>
      </c>
      <c r="O55" s="96">
        <v>4.0816326530612249E-2</v>
      </c>
      <c r="P55" s="97">
        <v>2.0408163265306124E-2</v>
      </c>
      <c r="Q55" s="90"/>
      <c r="R55" s="98"/>
      <c r="S55" s="90"/>
      <c r="T55" s="90"/>
      <c r="U55" s="90"/>
      <c r="V55" s="90"/>
      <c r="W55" s="90"/>
      <c r="X55" s="90"/>
      <c r="Y55" s="90"/>
      <c r="Z55" s="90"/>
    </row>
    <row r="56" spans="2:26" ht="15" customHeight="1">
      <c r="K56" s="90"/>
      <c r="L56" s="90"/>
      <c r="M56" s="95" t="s">
        <v>9</v>
      </c>
      <c r="N56" s="96">
        <v>0.90196078431372551</v>
      </c>
      <c r="O56" s="96">
        <v>9.8039215686274522E-2</v>
      </c>
      <c r="P56" s="97">
        <v>0</v>
      </c>
      <c r="Q56" s="90"/>
      <c r="R56" s="98"/>
      <c r="S56" s="90"/>
      <c r="T56" s="90"/>
      <c r="U56" s="90"/>
      <c r="V56" s="90"/>
      <c r="W56" s="90"/>
      <c r="X56" s="90"/>
      <c r="Y56" s="90"/>
      <c r="Z56" s="90"/>
    </row>
    <row r="57" spans="2:26" ht="15" customHeight="1">
      <c r="K57" s="90"/>
      <c r="L57" s="90"/>
      <c r="M57" s="99"/>
      <c r="N57" s="100"/>
      <c r="O57" s="101"/>
      <c r="P57" s="102"/>
      <c r="Q57" s="101"/>
      <c r="R57" s="102"/>
      <c r="S57" s="104"/>
      <c r="T57" s="90"/>
      <c r="U57" s="90"/>
      <c r="V57" s="90"/>
      <c r="W57" s="90"/>
      <c r="X57" s="90"/>
      <c r="Y57" s="90"/>
      <c r="Z57" s="90"/>
    </row>
    <row r="58" spans="2:26" ht="15" customHeight="1"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2:26" ht="15" customHeight="1"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2:26" ht="15" customHeight="1"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2:26" ht="15" customHeight="1"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2:26" ht="15" customHeight="1"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2:26" ht="15" customHeight="1"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2:26" ht="15" customHeight="1"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2:82" ht="15" customHeight="1"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2:82" ht="15" customHeight="1"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2:82" ht="15" customHeight="1"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2:82" ht="15" customHeight="1"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2:82" ht="15" customHeight="1"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2:82" ht="14.25" customHeight="1"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2:82" ht="30.75" customHeight="1" thickBot="1">
      <c r="B71" s="110" t="s">
        <v>270</v>
      </c>
      <c r="C71" s="111"/>
      <c r="D71" s="112"/>
      <c r="E71" s="112"/>
      <c r="F71" s="113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5"/>
      <c r="R71" s="115"/>
      <c r="S71" s="115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</row>
    <row r="72" spans="2:82" ht="15" customHeight="1">
      <c r="B72" s="7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2:82" ht="25.5" customHeight="1">
      <c r="B73" s="60" t="s">
        <v>271</v>
      </c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5" spans="2:82" ht="15" customHeight="1">
      <c r="B75" s="70" t="s">
        <v>290</v>
      </c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2:82" ht="15" customHeight="1">
      <c r="K76" s="90"/>
      <c r="L76" s="90"/>
      <c r="M76" s="90"/>
      <c r="N76" s="90" t="s">
        <v>24</v>
      </c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2:82" ht="15" customHeight="1"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2:82" ht="15" customHeight="1">
      <c r="K78" s="90"/>
      <c r="L78" s="90"/>
      <c r="M78" s="90"/>
      <c r="N78" s="90" t="s">
        <v>26</v>
      </c>
      <c r="O78" s="90" t="s">
        <v>27</v>
      </c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2:82" ht="15" customHeight="1">
      <c r="K79" s="90"/>
      <c r="L79" s="90"/>
      <c r="M79" s="91" t="s">
        <v>6</v>
      </c>
      <c r="N79" s="92">
        <v>0.47619047619047622</v>
      </c>
      <c r="O79" s="92">
        <v>0.52380952380952384</v>
      </c>
      <c r="P79" s="94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2:82" ht="15" customHeight="1">
      <c r="K80" s="90"/>
      <c r="L80" s="90"/>
      <c r="M80" s="95" t="s">
        <v>7</v>
      </c>
      <c r="N80" s="96">
        <v>0.8</v>
      </c>
      <c r="O80" s="96">
        <v>0.2</v>
      </c>
      <c r="P80" s="98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2:26" ht="15" customHeight="1">
      <c r="K81" s="90"/>
      <c r="L81" s="90"/>
      <c r="M81" s="95" t="s">
        <v>8</v>
      </c>
      <c r="N81" s="96">
        <v>0.77083333333333326</v>
      </c>
      <c r="O81" s="96">
        <v>0.22916666666666669</v>
      </c>
      <c r="P81" s="98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2:26" ht="15" customHeight="1">
      <c r="K82" s="90"/>
      <c r="L82" s="90"/>
      <c r="M82" s="95" t="s">
        <v>9</v>
      </c>
      <c r="N82" s="96">
        <v>0.72549019607843135</v>
      </c>
      <c r="O82" s="96">
        <v>0.2745098039215686</v>
      </c>
      <c r="P82" s="98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2:26" ht="15" customHeight="1">
      <c r="K83" s="90"/>
      <c r="L83" s="90"/>
      <c r="M83" s="99"/>
      <c r="N83" s="100"/>
      <c r="O83" s="101"/>
      <c r="P83" s="102"/>
      <c r="Q83" s="101"/>
      <c r="R83" s="90"/>
      <c r="S83" s="90"/>
      <c r="T83" s="90"/>
      <c r="U83" s="90"/>
      <c r="V83" s="90"/>
      <c r="W83" s="90"/>
      <c r="X83" s="90"/>
      <c r="Y83" s="90"/>
      <c r="Z83" s="90"/>
    </row>
    <row r="84" spans="2:26" ht="15" customHeight="1"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2:26" ht="15" customHeight="1"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2:26" ht="15" customHeight="1"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2:26" ht="15" customHeight="1"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2:26" ht="15" customHeight="1"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2:26" ht="15" customHeight="1"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2:26" ht="15" customHeight="1"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2:26" ht="15" customHeight="1"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2:26" ht="15" customHeight="1"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2:26" ht="15" customHeight="1"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2:26" ht="15" customHeight="1"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2:26" ht="15" customHeight="1"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2:26" ht="15" customHeight="1">
      <c r="B96" s="70" t="s">
        <v>291</v>
      </c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1:26" ht="15" customHeight="1"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1:26" ht="15" customHeight="1"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1:26" ht="15" customHeight="1">
      <c r="K99" s="90"/>
      <c r="L99" s="90"/>
      <c r="M99" s="90"/>
      <c r="N99" s="90" t="s">
        <v>25</v>
      </c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1:26" ht="15" customHeight="1"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1:26" ht="15" customHeight="1">
      <c r="K101" s="90"/>
      <c r="L101" s="90"/>
      <c r="M101" s="90"/>
      <c r="N101" s="90" t="s">
        <v>28</v>
      </c>
      <c r="O101" s="90" t="s">
        <v>29</v>
      </c>
      <c r="P101" s="90" t="s">
        <v>30</v>
      </c>
      <c r="Q101" s="90" t="s">
        <v>31</v>
      </c>
      <c r="R101" s="90" t="s">
        <v>32</v>
      </c>
      <c r="S101" s="90" t="s">
        <v>33</v>
      </c>
      <c r="T101" s="90"/>
      <c r="U101" s="90"/>
      <c r="V101" s="90"/>
      <c r="W101" s="90"/>
      <c r="X101" s="90"/>
      <c r="Y101" s="90"/>
      <c r="Z101" s="90"/>
    </row>
    <row r="102" spans="11:26" ht="15" customHeight="1">
      <c r="K102" s="90"/>
      <c r="L102" s="90"/>
      <c r="M102" s="91" t="s">
        <v>6</v>
      </c>
      <c r="N102" s="92">
        <v>0.42857142857142855</v>
      </c>
      <c r="O102" s="92">
        <v>0.19047619047619047</v>
      </c>
      <c r="P102" s="92">
        <v>0.19047619047619047</v>
      </c>
      <c r="Q102" s="92">
        <v>9.5238095238095233E-2</v>
      </c>
      <c r="R102" s="92">
        <v>9.5238095238095233E-2</v>
      </c>
      <c r="S102" s="93">
        <v>0</v>
      </c>
      <c r="T102" s="90"/>
      <c r="U102" s="90"/>
      <c r="V102" s="90"/>
      <c r="W102" s="90"/>
      <c r="X102" s="90"/>
      <c r="Y102" s="90"/>
      <c r="Z102" s="90"/>
    </row>
    <row r="103" spans="11:26" ht="15" customHeight="1">
      <c r="K103" s="90"/>
      <c r="L103" s="90"/>
      <c r="M103" s="95" t="s">
        <v>7</v>
      </c>
      <c r="N103" s="96">
        <v>0.5</v>
      </c>
      <c r="O103" s="96">
        <v>0.3</v>
      </c>
      <c r="P103" s="96">
        <v>0</v>
      </c>
      <c r="Q103" s="96">
        <v>0.1</v>
      </c>
      <c r="R103" s="96">
        <v>0</v>
      </c>
      <c r="S103" s="97">
        <v>0.1</v>
      </c>
      <c r="T103" s="90"/>
      <c r="U103" s="90"/>
      <c r="V103" s="90"/>
      <c r="W103" s="90"/>
      <c r="X103" s="90"/>
      <c r="Y103" s="90"/>
      <c r="Z103" s="90"/>
    </row>
    <row r="104" spans="11:26" ht="15" customHeight="1">
      <c r="K104" s="90"/>
      <c r="L104" s="90"/>
      <c r="M104" s="95" t="s">
        <v>8</v>
      </c>
      <c r="N104" s="96">
        <v>0.875</v>
      </c>
      <c r="O104" s="96">
        <v>2.0833333333333336E-2</v>
      </c>
      <c r="P104" s="96">
        <v>6.25E-2</v>
      </c>
      <c r="Q104" s="96">
        <v>0</v>
      </c>
      <c r="R104" s="96">
        <v>2.0833333333333336E-2</v>
      </c>
      <c r="S104" s="97">
        <v>2.0833333333333336E-2</v>
      </c>
      <c r="T104" s="90"/>
      <c r="U104" s="90"/>
      <c r="V104" s="90"/>
      <c r="W104" s="90"/>
      <c r="X104" s="90"/>
      <c r="Y104" s="90"/>
      <c r="Z104" s="90"/>
    </row>
    <row r="105" spans="11:26" ht="15" customHeight="1">
      <c r="K105" s="90"/>
      <c r="L105" s="90"/>
      <c r="M105" s="95" t="s">
        <v>9</v>
      </c>
      <c r="N105" s="96">
        <v>0.72549019607843135</v>
      </c>
      <c r="O105" s="96">
        <v>5.8823529411764712E-2</v>
      </c>
      <c r="P105" s="96">
        <v>7.8431372549019607E-2</v>
      </c>
      <c r="Q105" s="96">
        <v>7.8431372549019607E-2</v>
      </c>
      <c r="R105" s="96">
        <v>1.9607843137254902E-2</v>
      </c>
      <c r="S105" s="97">
        <v>3.9215686274509803E-2</v>
      </c>
      <c r="T105" s="90"/>
      <c r="U105" s="90"/>
      <c r="V105" s="90"/>
      <c r="W105" s="90"/>
      <c r="X105" s="90"/>
      <c r="Y105" s="90"/>
      <c r="Z105" s="90"/>
    </row>
    <row r="106" spans="11:26" ht="15" customHeight="1">
      <c r="K106" s="90"/>
      <c r="L106" s="90"/>
      <c r="M106" s="99"/>
      <c r="N106" s="102"/>
      <c r="O106" s="101"/>
      <c r="P106" s="102"/>
      <c r="Q106" s="101"/>
      <c r="R106" s="102"/>
      <c r="S106" s="101"/>
      <c r="T106" s="102"/>
      <c r="U106" s="101"/>
      <c r="V106" s="102"/>
      <c r="W106" s="101"/>
      <c r="X106" s="102"/>
      <c r="Y106" s="103"/>
      <c r="Z106" s="90"/>
    </row>
    <row r="107" spans="11:26" ht="15" customHeight="1"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1:26" ht="15" customHeight="1"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1:26" ht="15" customHeight="1"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1:26" ht="15" customHeight="1"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1:26" ht="15" customHeight="1"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1:26" ht="15" customHeight="1"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2:26" ht="15" customHeight="1"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2:26" ht="15" customHeight="1"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2:26" ht="15" customHeight="1"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2:26" ht="15" customHeight="1"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2:26" ht="15" customHeight="1"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2:26" ht="15" customHeight="1"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2:26" ht="15" customHeight="1"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2:26" ht="15" customHeight="1"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2:26" ht="15" customHeight="1"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2:26" ht="15" customHeight="1">
      <c r="B122" s="70" t="s">
        <v>34</v>
      </c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2:26" ht="15" customHeight="1"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2:26" ht="15" customHeight="1"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2:26" ht="15" customHeight="1"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2:26" ht="15" customHeight="1"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2:26" ht="15" customHeight="1"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2:26" ht="15" customHeight="1"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8:27" ht="15" customHeight="1"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8:27" ht="15" customHeight="1">
      <c r="H130" s="128"/>
      <c r="I130" s="128"/>
      <c r="J130" s="128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8:27" ht="15" customHeight="1">
      <c r="H131" s="128"/>
      <c r="I131" s="128"/>
      <c r="J131" s="128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8:27" ht="15" customHeight="1">
      <c r="H132" s="128"/>
      <c r="I132" s="128"/>
      <c r="J132" s="128"/>
      <c r="K132" s="90"/>
      <c r="L132" s="90"/>
      <c r="M132" s="90"/>
      <c r="N132" s="90" t="s">
        <v>35</v>
      </c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121"/>
      <c r="Z132" s="121"/>
      <c r="AA132" s="151"/>
    </row>
    <row r="133" spans="8:27" ht="15" customHeight="1">
      <c r="H133" s="128"/>
      <c r="I133" s="128"/>
      <c r="J133" s="128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121"/>
      <c r="Z133" s="121"/>
      <c r="AA133" s="151"/>
    </row>
    <row r="134" spans="8:27" ht="15" customHeight="1">
      <c r="H134" s="128"/>
      <c r="I134" s="128"/>
      <c r="J134" s="128"/>
      <c r="K134" s="90"/>
      <c r="L134" s="90"/>
      <c r="M134" s="90"/>
      <c r="N134" s="90" t="s">
        <v>36</v>
      </c>
      <c r="O134" s="90" t="s">
        <v>38</v>
      </c>
      <c r="P134" s="90" t="s">
        <v>40</v>
      </c>
      <c r="Q134" s="90" t="s">
        <v>41</v>
      </c>
      <c r="R134" s="90" t="s">
        <v>42</v>
      </c>
      <c r="S134" s="90" t="s">
        <v>43</v>
      </c>
      <c r="T134" s="90" t="s">
        <v>44</v>
      </c>
      <c r="U134" s="90" t="s">
        <v>46</v>
      </c>
      <c r="V134" s="90" t="s">
        <v>47</v>
      </c>
      <c r="W134" s="90"/>
      <c r="X134" s="128"/>
    </row>
    <row r="135" spans="8:27" ht="15" customHeight="1">
      <c r="H135" s="128"/>
      <c r="I135" s="128"/>
      <c r="J135" s="128"/>
      <c r="K135" s="90"/>
      <c r="L135" s="90"/>
      <c r="M135" s="91" t="s">
        <v>6</v>
      </c>
      <c r="N135" s="92">
        <v>0.23809523809523811</v>
      </c>
      <c r="O135" s="92">
        <v>4.7619047619047616E-2</v>
      </c>
      <c r="P135" s="92">
        <v>0</v>
      </c>
      <c r="Q135" s="92">
        <v>0</v>
      </c>
      <c r="R135" s="92">
        <v>0.28571428571428575</v>
      </c>
      <c r="S135" s="92">
        <v>4.7619047619047616E-2</v>
      </c>
      <c r="T135" s="92">
        <v>0</v>
      </c>
      <c r="U135" s="92">
        <v>0.33333333333333337</v>
      </c>
      <c r="V135" s="93">
        <v>4.7619047619047616E-2</v>
      </c>
      <c r="W135" s="90"/>
      <c r="X135" s="128"/>
    </row>
    <row r="136" spans="8:27" ht="15" customHeight="1">
      <c r="H136" s="128"/>
      <c r="I136" s="128"/>
      <c r="J136" s="128"/>
      <c r="K136" s="90"/>
      <c r="L136" s="90"/>
      <c r="M136" s="95" t="s">
        <v>7</v>
      </c>
      <c r="N136" s="96">
        <v>0.4</v>
      </c>
      <c r="O136" s="96">
        <v>0.1</v>
      </c>
      <c r="P136" s="96">
        <v>0</v>
      </c>
      <c r="Q136" s="96">
        <v>0</v>
      </c>
      <c r="R136" s="96">
        <v>0.1</v>
      </c>
      <c r="S136" s="96">
        <v>0.1</v>
      </c>
      <c r="T136" s="96">
        <v>0.1</v>
      </c>
      <c r="U136" s="96">
        <v>0.1</v>
      </c>
      <c r="V136" s="97">
        <v>0.1</v>
      </c>
      <c r="W136" s="90"/>
      <c r="X136" s="128"/>
    </row>
    <row r="137" spans="8:27" ht="15" customHeight="1">
      <c r="H137" s="128"/>
      <c r="I137" s="128"/>
      <c r="J137" s="128"/>
      <c r="K137" s="90"/>
      <c r="L137" s="90"/>
      <c r="M137" s="95" t="s">
        <v>8</v>
      </c>
      <c r="N137" s="96">
        <v>0.4375</v>
      </c>
      <c r="O137" s="96">
        <v>0</v>
      </c>
      <c r="P137" s="96">
        <v>4.1666666666666671E-2</v>
      </c>
      <c r="Q137" s="96">
        <v>0</v>
      </c>
      <c r="R137" s="96">
        <v>6.25E-2</v>
      </c>
      <c r="S137" s="96">
        <v>8.3333333333333343E-2</v>
      </c>
      <c r="T137" s="96">
        <v>0.125</v>
      </c>
      <c r="U137" s="96">
        <v>0.22916666666666669</v>
      </c>
      <c r="V137" s="97">
        <v>2.0833333333333336E-2</v>
      </c>
      <c r="W137" s="90"/>
      <c r="X137" s="128"/>
    </row>
    <row r="138" spans="8:27" ht="15" customHeight="1">
      <c r="H138" s="128"/>
      <c r="I138" s="128"/>
      <c r="J138" s="128"/>
      <c r="K138" s="90"/>
      <c r="L138" s="90"/>
      <c r="M138" s="95" t="s">
        <v>9</v>
      </c>
      <c r="N138" s="96">
        <v>0.37254901960784315</v>
      </c>
      <c r="O138" s="96">
        <v>0</v>
      </c>
      <c r="P138" s="96">
        <v>1.9607843137254902E-2</v>
      </c>
      <c r="Q138" s="96">
        <v>3.9215686274509803E-2</v>
      </c>
      <c r="R138" s="96">
        <v>9.8039215686274522E-2</v>
      </c>
      <c r="S138" s="96">
        <v>0.23529411764705885</v>
      </c>
      <c r="T138" s="96">
        <v>1.9607843137254902E-2</v>
      </c>
      <c r="U138" s="96">
        <v>0.15686274509803921</v>
      </c>
      <c r="V138" s="97">
        <v>5.8823529411764712E-2</v>
      </c>
      <c r="W138" s="90"/>
      <c r="X138" s="128"/>
    </row>
    <row r="139" spans="8:27" ht="15" customHeight="1">
      <c r="H139" s="128"/>
      <c r="I139" s="128"/>
      <c r="J139" s="128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121"/>
      <c r="Z139" s="121"/>
      <c r="AA139" s="151"/>
    </row>
    <row r="140" spans="8:27" ht="15" customHeight="1">
      <c r="H140" s="128"/>
      <c r="I140" s="128"/>
      <c r="J140" s="128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121"/>
      <c r="Z140" s="121"/>
      <c r="AA140" s="151"/>
    </row>
    <row r="141" spans="8:27" ht="15" customHeight="1">
      <c r="H141" s="128"/>
      <c r="I141" s="128"/>
      <c r="J141" s="128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8:27" ht="15" customHeight="1">
      <c r="H142" s="128"/>
      <c r="I142" s="128"/>
      <c r="J142" s="128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8:27" ht="15" customHeight="1"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8:27" ht="15" customHeight="1"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2:26" ht="15" customHeight="1"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2:26" ht="15" customHeight="1"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2:26" ht="15" customHeight="1"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2:26" ht="24" customHeight="1">
      <c r="B148" s="60" t="s">
        <v>272</v>
      </c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2:26" ht="15" customHeight="1"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2:26" ht="15" customHeight="1">
      <c r="B150" s="70" t="s">
        <v>292</v>
      </c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2:26" ht="15" customHeight="1"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2:26" ht="15" customHeight="1"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2:26" ht="15" customHeight="1"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2:26" ht="15" customHeight="1">
      <c r="K154" s="90"/>
      <c r="L154" s="90"/>
      <c r="M154" s="90"/>
      <c r="N154" s="90"/>
      <c r="O154" s="90" t="s">
        <v>287</v>
      </c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2:26" ht="15" customHeight="1"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2:26" ht="15" customHeight="1">
      <c r="K156" s="90"/>
      <c r="L156" s="90"/>
      <c r="M156" s="90"/>
      <c r="N156" s="90"/>
      <c r="O156" s="90" t="s">
        <v>286</v>
      </c>
      <c r="P156" s="90" t="s">
        <v>285</v>
      </c>
      <c r="Q156" s="90" t="s">
        <v>284</v>
      </c>
      <c r="R156" s="90" t="s">
        <v>283</v>
      </c>
      <c r="S156" s="90" t="s">
        <v>282</v>
      </c>
      <c r="T156" s="90"/>
      <c r="U156" s="90"/>
      <c r="V156" s="90"/>
      <c r="W156" s="90"/>
      <c r="X156" s="90"/>
      <c r="Y156" s="90"/>
      <c r="Z156" s="90"/>
    </row>
    <row r="157" spans="2:26" ht="15" customHeight="1">
      <c r="K157" s="90"/>
      <c r="L157" s="90"/>
      <c r="M157" s="90"/>
      <c r="N157" s="91" t="s">
        <v>6</v>
      </c>
      <c r="O157" s="92">
        <v>0.42899999999999999</v>
      </c>
      <c r="P157" s="92">
        <v>0.33333333333333337</v>
      </c>
      <c r="Q157" s="92">
        <v>0.19047619047619047</v>
      </c>
      <c r="R157" s="92">
        <v>4.7619047619047616E-2</v>
      </c>
      <c r="S157" s="93">
        <v>0</v>
      </c>
      <c r="T157" s="90"/>
      <c r="U157" s="90"/>
      <c r="V157" s="90"/>
      <c r="W157" s="90"/>
      <c r="X157" s="90"/>
      <c r="Y157" s="90"/>
      <c r="Z157" s="90"/>
    </row>
    <row r="158" spans="2:26" ht="15" customHeight="1">
      <c r="K158" s="90"/>
      <c r="L158" s="90"/>
      <c r="M158" s="90"/>
      <c r="N158" s="95" t="s">
        <v>7</v>
      </c>
      <c r="O158" s="96">
        <v>0.5</v>
      </c>
      <c r="P158" s="96">
        <v>0.4</v>
      </c>
      <c r="Q158" s="96">
        <v>0.1</v>
      </c>
      <c r="R158" s="96">
        <v>0</v>
      </c>
      <c r="S158" s="97">
        <v>0</v>
      </c>
      <c r="T158" s="90"/>
      <c r="U158" s="90"/>
      <c r="V158" s="90"/>
      <c r="W158" s="90"/>
      <c r="X158" s="90"/>
      <c r="Y158" s="90"/>
      <c r="Z158" s="90"/>
    </row>
    <row r="159" spans="2:26" ht="15" customHeight="1">
      <c r="K159" s="90"/>
      <c r="L159" s="90"/>
      <c r="M159" s="90"/>
      <c r="N159" s="95" t="s">
        <v>8</v>
      </c>
      <c r="O159" s="96">
        <v>0.70799999999999996</v>
      </c>
      <c r="P159" s="96">
        <v>0.10416666666666666</v>
      </c>
      <c r="Q159" s="96">
        <v>0.10416666666666666</v>
      </c>
      <c r="R159" s="96">
        <v>4.1666666666666671E-2</v>
      </c>
      <c r="S159" s="97">
        <v>4.1666666666666671E-2</v>
      </c>
      <c r="T159" s="90"/>
      <c r="U159" s="90"/>
      <c r="V159" s="90"/>
      <c r="W159" s="90"/>
      <c r="X159" s="90"/>
      <c r="Y159" s="90"/>
      <c r="Z159" s="90"/>
    </row>
    <row r="160" spans="2:26" ht="15" customHeight="1">
      <c r="K160" s="90"/>
      <c r="L160" s="90"/>
      <c r="M160" s="90"/>
      <c r="N160" s="95" t="s">
        <v>9</v>
      </c>
      <c r="O160" s="96">
        <v>0.45100000000000001</v>
      </c>
      <c r="P160" s="96">
        <v>0.21568627450980393</v>
      </c>
      <c r="Q160" s="96">
        <v>9.8039215686274522E-2</v>
      </c>
      <c r="R160" s="96">
        <v>0.21568627450980393</v>
      </c>
      <c r="S160" s="97">
        <v>1.9607843137254902E-2</v>
      </c>
      <c r="T160" s="90"/>
      <c r="U160" s="90"/>
      <c r="V160" s="90"/>
      <c r="W160" s="90"/>
      <c r="X160" s="90"/>
      <c r="Y160" s="90"/>
      <c r="Z160" s="90"/>
    </row>
    <row r="161" spans="2:29" ht="15" customHeight="1"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2:29" ht="15" customHeight="1"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2:29" ht="15" customHeight="1">
      <c r="K163" s="90"/>
      <c r="L163" s="90"/>
      <c r="M163" s="90"/>
      <c r="N163" s="90"/>
      <c r="O163" s="90"/>
      <c r="P163" s="121"/>
      <c r="Q163" s="121"/>
      <c r="R163" s="121"/>
      <c r="S163" s="121"/>
      <c r="T163" s="121"/>
      <c r="U163" s="121"/>
      <c r="V163" s="121"/>
      <c r="W163" s="121"/>
      <c r="X163" s="121"/>
      <c r="Y163" s="90"/>
      <c r="Z163" s="90"/>
    </row>
    <row r="164" spans="2:29" ht="15" customHeight="1">
      <c r="K164" s="90"/>
      <c r="L164" s="90"/>
      <c r="M164" s="90"/>
      <c r="N164" s="90"/>
      <c r="O164" s="90"/>
      <c r="P164" s="121"/>
      <c r="Q164" s="121"/>
      <c r="R164" s="121"/>
      <c r="S164" s="121"/>
      <c r="T164" s="121"/>
      <c r="U164" s="121"/>
      <c r="V164" s="121"/>
      <c r="W164" s="121"/>
      <c r="X164" s="121"/>
      <c r="Y164" s="90"/>
      <c r="Z164" s="90"/>
    </row>
    <row r="165" spans="2:29" ht="15" customHeight="1">
      <c r="K165" s="90"/>
      <c r="L165" s="90"/>
      <c r="M165" s="90"/>
      <c r="N165" s="90"/>
      <c r="O165" s="90"/>
      <c r="P165" s="121"/>
      <c r="Q165" s="261"/>
      <c r="R165" s="261"/>
      <c r="S165" s="261"/>
      <c r="T165" s="261"/>
      <c r="U165" s="261"/>
      <c r="V165" s="261"/>
      <c r="W165" s="261"/>
      <c r="X165" s="261"/>
      <c r="Y165" s="90"/>
      <c r="Z165" s="90"/>
    </row>
    <row r="166" spans="2:29" ht="15" customHeight="1">
      <c r="K166" s="90"/>
      <c r="L166" s="90"/>
      <c r="M166" s="90"/>
      <c r="N166" s="90"/>
      <c r="O166" s="90"/>
      <c r="P166" s="121"/>
      <c r="Q166" s="261"/>
      <c r="R166" s="261"/>
      <c r="S166" s="261"/>
      <c r="T166" s="261"/>
      <c r="U166" s="261"/>
      <c r="V166" s="261"/>
      <c r="W166" s="261"/>
      <c r="X166" s="261"/>
      <c r="Y166" s="90"/>
      <c r="Z166" s="90"/>
    </row>
    <row r="167" spans="2:29" ht="15" customHeight="1">
      <c r="K167" s="90"/>
      <c r="L167" s="90"/>
      <c r="M167" s="90"/>
      <c r="N167" s="90"/>
      <c r="O167" s="90"/>
      <c r="P167" s="121"/>
      <c r="Q167" s="261"/>
      <c r="R167" s="261"/>
      <c r="S167" s="261"/>
      <c r="T167" s="261"/>
      <c r="U167" s="261"/>
      <c r="V167" s="261"/>
      <c r="W167" s="261"/>
      <c r="X167" s="261"/>
      <c r="Y167" s="90"/>
      <c r="Z167" s="90"/>
      <c r="AA167" s="255"/>
      <c r="AB167" s="255"/>
      <c r="AC167" s="255"/>
    </row>
    <row r="168" spans="2:29" ht="15" customHeight="1">
      <c r="K168" s="90"/>
      <c r="L168" s="90"/>
      <c r="M168" s="90"/>
      <c r="N168" s="121"/>
      <c r="O168" s="121"/>
      <c r="P168" s="121"/>
      <c r="Q168" s="261"/>
      <c r="R168" s="261"/>
      <c r="S168" s="261"/>
      <c r="T168" s="261"/>
      <c r="U168" s="261"/>
      <c r="V168" s="261"/>
      <c r="W168" s="261"/>
      <c r="X168" s="261"/>
      <c r="Y168" s="90"/>
      <c r="Z168" s="121"/>
      <c r="AA168" s="255"/>
      <c r="AB168" s="255"/>
      <c r="AC168" s="255"/>
    </row>
    <row r="169" spans="2:29" ht="15" customHeight="1">
      <c r="K169" s="90"/>
      <c r="L169" s="90"/>
      <c r="M169" s="90"/>
      <c r="N169" s="121"/>
      <c r="O169" s="121"/>
      <c r="P169" s="121"/>
      <c r="Q169" s="262"/>
      <c r="R169" s="262" t="s">
        <v>50</v>
      </c>
      <c r="S169" s="262"/>
      <c r="T169" s="262"/>
      <c r="U169" s="262"/>
      <c r="V169" s="262"/>
      <c r="W169" s="262"/>
      <c r="X169" s="262"/>
      <c r="Y169" s="255"/>
      <c r="Z169" s="257"/>
      <c r="AA169" s="255"/>
      <c r="AB169" s="255"/>
      <c r="AC169" s="255"/>
    </row>
    <row r="170" spans="2:29" ht="15" customHeight="1">
      <c r="K170" s="90"/>
      <c r="L170" s="90"/>
      <c r="M170" s="90"/>
      <c r="N170" s="121"/>
      <c r="O170" s="121"/>
      <c r="P170" s="121"/>
      <c r="Q170" s="262"/>
      <c r="R170" s="262"/>
      <c r="S170" s="262"/>
      <c r="T170" s="262"/>
      <c r="U170" s="262"/>
      <c r="V170" s="262"/>
      <c r="W170" s="262"/>
      <c r="X170" s="262"/>
      <c r="Y170" s="255"/>
      <c r="Z170" s="257"/>
      <c r="AA170" s="255"/>
      <c r="AB170" s="255"/>
      <c r="AC170" s="255"/>
    </row>
    <row r="171" spans="2:29" ht="15" customHeight="1">
      <c r="K171" s="90"/>
      <c r="L171" s="90"/>
      <c r="M171" s="90"/>
      <c r="N171" s="121"/>
      <c r="O171" s="121"/>
      <c r="P171" s="121"/>
      <c r="Q171" s="262"/>
      <c r="R171" s="262"/>
      <c r="S171" s="262"/>
      <c r="T171" s="262"/>
      <c r="U171" s="262"/>
      <c r="V171" s="262"/>
      <c r="W171" s="262"/>
      <c r="X171" s="262"/>
      <c r="Y171" s="255"/>
      <c r="Z171" s="257"/>
      <c r="AA171" s="255"/>
      <c r="AB171" s="255"/>
      <c r="AC171" s="255"/>
    </row>
    <row r="172" spans="2:29" ht="15" customHeight="1">
      <c r="K172" s="90"/>
      <c r="L172" s="90"/>
      <c r="M172" s="90"/>
      <c r="N172" s="121"/>
      <c r="O172" s="121"/>
      <c r="P172" s="121"/>
      <c r="Q172" s="262"/>
      <c r="R172" s="395" t="s">
        <v>51</v>
      </c>
      <c r="S172" s="395"/>
      <c r="T172" s="395" t="s">
        <v>52</v>
      </c>
      <c r="U172" s="395"/>
      <c r="V172" s="395" t="s">
        <v>53</v>
      </c>
      <c r="W172" s="395"/>
      <c r="X172" s="262"/>
      <c r="Y172" s="255"/>
      <c r="Z172" s="257"/>
      <c r="AA172" s="255"/>
      <c r="AB172" s="255"/>
      <c r="AC172" s="255"/>
    </row>
    <row r="173" spans="2:29" ht="15" customHeight="1">
      <c r="K173" s="90"/>
      <c r="L173" s="90"/>
      <c r="M173" s="90"/>
      <c r="N173" s="121"/>
      <c r="O173" s="121"/>
      <c r="P173" s="121"/>
      <c r="Q173" s="262"/>
      <c r="R173" s="262" t="s">
        <v>317</v>
      </c>
      <c r="S173" s="262" t="s">
        <v>316</v>
      </c>
      <c r="T173" s="262" t="s">
        <v>317</v>
      </c>
      <c r="U173" s="262" t="s">
        <v>316</v>
      </c>
      <c r="V173" s="262" t="s">
        <v>317</v>
      </c>
      <c r="W173" s="262" t="s">
        <v>316</v>
      </c>
      <c r="X173" s="262"/>
      <c r="Y173" s="255" t="s">
        <v>5</v>
      </c>
      <c r="Z173" s="257"/>
      <c r="AA173" s="255" t="s">
        <v>5</v>
      </c>
      <c r="AB173" s="255"/>
      <c r="AC173" s="255" t="s">
        <v>5</v>
      </c>
    </row>
    <row r="174" spans="2:29" ht="15" customHeight="1">
      <c r="K174" s="90"/>
      <c r="L174" s="90"/>
      <c r="M174" s="90"/>
      <c r="N174" s="121"/>
      <c r="O174" s="121"/>
      <c r="P174" s="121"/>
      <c r="Q174" s="263" t="s">
        <v>7</v>
      </c>
      <c r="R174" s="264">
        <v>0.4</v>
      </c>
      <c r="S174" s="264">
        <v>0.1</v>
      </c>
      <c r="T174" s="264">
        <v>0.4</v>
      </c>
      <c r="U174" s="264">
        <v>0</v>
      </c>
      <c r="V174" s="264">
        <v>0.1</v>
      </c>
      <c r="W174" s="264">
        <v>0</v>
      </c>
      <c r="X174" s="265"/>
      <c r="Y174" s="255"/>
      <c r="Z174" s="258"/>
      <c r="AA174" s="255"/>
      <c r="AB174" s="256"/>
      <c r="AC174" s="255"/>
    </row>
    <row r="175" spans="2:29" ht="15" customHeight="1">
      <c r="B175" s="70" t="s">
        <v>49</v>
      </c>
      <c r="K175" s="90"/>
      <c r="L175" s="90"/>
      <c r="M175" s="90"/>
      <c r="N175" s="121"/>
      <c r="O175" s="121"/>
      <c r="P175" s="121"/>
      <c r="Q175" s="263" t="s">
        <v>8</v>
      </c>
      <c r="R175" s="264">
        <v>0.4375</v>
      </c>
      <c r="S175" s="264">
        <v>0</v>
      </c>
      <c r="T175" s="264">
        <v>0.39583333333333331</v>
      </c>
      <c r="U175" s="264">
        <v>0.10416666666666667</v>
      </c>
      <c r="V175" s="264">
        <v>2.0833333333333332E-2</v>
      </c>
      <c r="W175" s="264">
        <v>4.1666666666666664E-2</v>
      </c>
      <c r="X175" s="265"/>
      <c r="Y175" s="255"/>
      <c r="Z175" s="258"/>
      <c r="AA175" s="255"/>
      <c r="AB175" s="256"/>
      <c r="AC175" s="255"/>
    </row>
    <row r="176" spans="2:29" ht="15" customHeight="1">
      <c r="K176" s="90"/>
      <c r="L176" s="90"/>
      <c r="M176" s="90"/>
      <c r="N176" s="121"/>
      <c r="O176" s="121"/>
      <c r="P176" s="121"/>
      <c r="Q176" s="263" t="s">
        <v>9</v>
      </c>
      <c r="R176" s="264">
        <v>0.37254901960784315</v>
      </c>
      <c r="S176" s="264">
        <v>5.8823529411764705E-2</v>
      </c>
      <c r="T176" s="264">
        <v>0.41176470588235292</v>
      </c>
      <c r="U176" s="264">
        <v>1.9607843137254902E-2</v>
      </c>
      <c r="V176" s="264">
        <v>3.9215686274509803E-2</v>
      </c>
      <c r="W176" s="264">
        <v>9.8039215686274508E-2</v>
      </c>
      <c r="X176" s="265"/>
      <c r="Y176" s="255"/>
      <c r="Z176" s="258"/>
      <c r="AA176" s="255"/>
      <c r="AB176" s="256"/>
      <c r="AC176" s="255"/>
    </row>
    <row r="177" spans="11:29" ht="15" customHeight="1">
      <c r="K177" s="90"/>
      <c r="L177" s="90"/>
      <c r="M177" s="90"/>
      <c r="N177" s="121"/>
      <c r="O177" s="121"/>
      <c r="P177" s="121"/>
      <c r="Q177" s="263" t="s">
        <v>6</v>
      </c>
      <c r="R177" s="264">
        <v>0.7142857142857143</v>
      </c>
      <c r="S177" s="264">
        <v>0</v>
      </c>
      <c r="T177" s="264">
        <v>0.2857142857142857</v>
      </c>
      <c r="U177" s="264">
        <v>0</v>
      </c>
      <c r="V177" s="264">
        <v>0</v>
      </c>
      <c r="W177" s="264">
        <v>0</v>
      </c>
      <c r="X177" s="265"/>
      <c r="Y177" s="255"/>
      <c r="Z177" s="258"/>
      <c r="AA177" s="255"/>
      <c r="AB177" s="256"/>
      <c r="AC177" s="255"/>
    </row>
    <row r="178" spans="11:29" ht="15" customHeight="1">
      <c r="K178" s="90"/>
      <c r="L178" s="90"/>
      <c r="M178" s="90"/>
      <c r="N178" s="121"/>
      <c r="O178" s="121"/>
      <c r="P178" s="121"/>
      <c r="Q178" s="263"/>
      <c r="R178" s="262"/>
      <c r="S178" s="264"/>
      <c r="T178" s="262"/>
      <c r="U178" s="264"/>
      <c r="V178" s="264"/>
      <c r="W178" s="264"/>
      <c r="X178" s="265"/>
      <c r="Y178" s="255"/>
      <c r="Z178" s="258"/>
      <c r="AA178" s="255"/>
      <c r="AB178" s="256"/>
      <c r="AC178" s="255"/>
    </row>
    <row r="179" spans="11:29" ht="15" customHeight="1">
      <c r="K179" s="90"/>
      <c r="L179" s="90"/>
      <c r="M179" s="90"/>
      <c r="N179" s="121"/>
      <c r="O179" s="121"/>
      <c r="P179" s="121"/>
      <c r="Q179" s="261"/>
      <c r="R179" s="261"/>
      <c r="S179" s="261"/>
      <c r="T179" s="262"/>
      <c r="U179" s="261"/>
      <c r="V179" s="261"/>
      <c r="W179" s="261"/>
      <c r="X179" s="261"/>
      <c r="Y179" s="90"/>
      <c r="Z179" s="121"/>
      <c r="AA179" s="90"/>
      <c r="AB179" s="255"/>
      <c r="AC179" s="255"/>
    </row>
    <row r="180" spans="11:29" ht="15" customHeight="1">
      <c r="K180" s="90"/>
      <c r="L180" s="90"/>
      <c r="M180" s="90"/>
      <c r="N180" s="121"/>
      <c r="O180" s="121"/>
      <c r="P180" s="121"/>
      <c r="Q180" s="121"/>
      <c r="R180" s="151"/>
      <c r="S180" s="121"/>
      <c r="T180" s="151"/>
      <c r="U180" s="121"/>
      <c r="V180" s="121"/>
      <c r="W180" s="151"/>
      <c r="X180" s="121"/>
      <c r="Y180" s="90"/>
      <c r="Z180" s="121"/>
      <c r="AA180" s="90"/>
      <c r="AB180" s="255"/>
      <c r="AC180" s="255"/>
    </row>
    <row r="181" spans="11:29" ht="15" customHeight="1">
      <c r="K181" s="90"/>
      <c r="L181" s="90"/>
      <c r="M181" s="90"/>
      <c r="N181" s="121"/>
      <c r="O181" s="121"/>
      <c r="P181" s="121"/>
      <c r="Q181" s="121"/>
      <c r="R181" s="151"/>
      <c r="S181" s="121"/>
      <c r="T181" s="151"/>
      <c r="U181" s="121"/>
      <c r="V181" s="121"/>
      <c r="W181" s="151"/>
      <c r="X181" s="121"/>
      <c r="Y181" s="90"/>
      <c r="Z181" s="121"/>
      <c r="AA181" s="90"/>
      <c r="AB181" s="255"/>
      <c r="AC181" s="255"/>
    </row>
    <row r="182" spans="11:29" ht="15" customHeight="1">
      <c r="K182" s="90"/>
      <c r="L182" s="90"/>
      <c r="M182" s="90"/>
      <c r="N182" s="121"/>
      <c r="O182" s="121"/>
      <c r="P182" s="121"/>
      <c r="Q182" s="121"/>
      <c r="R182" s="151"/>
      <c r="S182" s="121"/>
      <c r="T182" s="151"/>
      <c r="U182" s="121"/>
      <c r="V182" s="121"/>
      <c r="W182" s="151"/>
      <c r="X182" s="121"/>
      <c r="Y182" s="90"/>
      <c r="Z182" s="121"/>
      <c r="AA182" s="90"/>
    </row>
    <row r="183" spans="11:29" ht="15" customHeight="1">
      <c r="K183" s="90"/>
      <c r="L183" s="90"/>
      <c r="M183" s="90"/>
      <c r="N183" s="259"/>
      <c r="O183" s="259"/>
      <c r="P183" s="259"/>
      <c r="Q183" s="260"/>
      <c r="R183" s="128"/>
      <c r="S183" s="260"/>
      <c r="T183" s="128"/>
      <c r="U183" s="260"/>
      <c r="V183" s="260"/>
      <c r="W183" s="128"/>
      <c r="X183" s="260"/>
      <c r="Y183" s="260"/>
      <c r="Z183" s="259"/>
      <c r="AA183" s="90"/>
    </row>
    <row r="184" spans="11:29" ht="15" customHeight="1">
      <c r="K184" s="90"/>
      <c r="L184" s="90"/>
      <c r="M184" s="90"/>
      <c r="N184" s="90"/>
      <c r="O184" s="116"/>
      <c r="P184" s="116"/>
      <c r="Q184" s="116"/>
      <c r="R184" s="128"/>
      <c r="S184" s="116"/>
      <c r="T184" s="128"/>
      <c r="U184" s="116"/>
      <c r="V184" s="116"/>
      <c r="W184" s="128"/>
      <c r="X184" s="116"/>
      <c r="Y184" s="116"/>
      <c r="Z184" s="116"/>
      <c r="AA184" s="90"/>
    </row>
    <row r="185" spans="11:29" ht="15" customHeight="1">
      <c r="K185" s="90"/>
      <c r="L185" s="90"/>
      <c r="M185" s="90"/>
      <c r="N185" s="90"/>
      <c r="O185" s="90"/>
      <c r="P185" s="90"/>
      <c r="Q185" s="116"/>
      <c r="R185" s="128"/>
      <c r="S185" s="116"/>
      <c r="T185" s="116"/>
      <c r="U185" s="116"/>
      <c r="V185" s="116"/>
      <c r="W185" s="128"/>
      <c r="X185" s="116"/>
      <c r="Y185" s="116"/>
      <c r="Z185" s="116"/>
      <c r="AA185" s="90"/>
    </row>
    <row r="186" spans="11:29" ht="15" customHeight="1">
      <c r="K186" s="90"/>
      <c r="L186" s="90"/>
      <c r="M186" s="90"/>
      <c r="N186" s="90"/>
      <c r="O186" s="116"/>
      <c r="P186" s="116"/>
      <c r="Q186" s="116"/>
      <c r="R186" s="116"/>
      <c r="S186" s="116"/>
      <c r="T186" s="116"/>
      <c r="U186" s="116"/>
      <c r="V186" s="116"/>
      <c r="W186" s="90"/>
      <c r="X186" s="116"/>
      <c r="Y186" s="116"/>
      <c r="Z186" s="116"/>
      <c r="AA186" s="90"/>
    </row>
    <row r="187" spans="11:29" ht="15" customHeight="1">
      <c r="K187" s="90"/>
      <c r="L187" s="90"/>
      <c r="M187" s="90"/>
      <c r="N187" s="90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90"/>
    </row>
    <row r="188" spans="11:29" ht="15" customHeight="1">
      <c r="K188" s="90"/>
      <c r="L188" s="90"/>
      <c r="M188" s="90"/>
      <c r="N188" s="90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90"/>
    </row>
    <row r="189" spans="11:29" ht="15" customHeight="1">
      <c r="K189" s="90"/>
      <c r="L189" s="90"/>
      <c r="M189" s="90"/>
      <c r="N189" s="117"/>
      <c r="O189" s="118"/>
      <c r="P189" s="118"/>
      <c r="Q189" s="118"/>
      <c r="R189" s="118"/>
      <c r="S189" s="118"/>
      <c r="T189" s="118"/>
      <c r="U189" s="119"/>
      <c r="V189" s="90"/>
      <c r="W189" s="119"/>
      <c r="X189" s="90"/>
      <c r="Y189" s="119"/>
      <c r="Z189" s="90"/>
      <c r="AA189" s="90"/>
    </row>
    <row r="190" spans="11:29" ht="15" customHeight="1">
      <c r="K190" s="90"/>
      <c r="L190" s="90"/>
      <c r="M190" s="90"/>
      <c r="N190" s="117"/>
      <c r="O190" s="118"/>
      <c r="P190" s="118"/>
      <c r="Q190" s="118"/>
      <c r="R190" s="118"/>
      <c r="S190" s="118"/>
      <c r="T190" s="118"/>
      <c r="U190" s="119"/>
      <c r="V190" s="90"/>
      <c r="W190" s="119"/>
      <c r="X190" s="90"/>
      <c r="Y190" s="119"/>
      <c r="Z190" s="90"/>
      <c r="AA190" s="90"/>
    </row>
    <row r="191" spans="11:29" ht="15" customHeight="1">
      <c r="K191" s="90"/>
      <c r="L191" s="90"/>
      <c r="M191" s="90"/>
      <c r="N191" s="117"/>
      <c r="O191" s="118"/>
      <c r="P191" s="118"/>
      <c r="Q191" s="118"/>
      <c r="R191" s="118"/>
      <c r="S191" s="118"/>
      <c r="T191" s="118"/>
      <c r="U191" s="119"/>
      <c r="V191" s="90"/>
      <c r="W191" s="119"/>
      <c r="X191" s="90"/>
      <c r="Y191" s="119"/>
      <c r="Z191" s="90"/>
      <c r="AA191" s="90"/>
    </row>
    <row r="192" spans="11:29" ht="15" customHeight="1">
      <c r="K192" s="90"/>
      <c r="L192" s="90"/>
      <c r="M192" s="90"/>
      <c r="N192" s="117"/>
      <c r="O192" s="118"/>
      <c r="P192" s="118"/>
      <c r="Q192" s="118"/>
      <c r="R192" s="118"/>
      <c r="S192" s="118"/>
      <c r="T192" s="118"/>
      <c r="U192" s="119"/>
      <c r="V192" s="90"/>
      <c r="W192" s="119"/>
      <c r="X192" s="90"/>
      <c r="Y192" s="119"/>
      <c r="Z192" s="90"/>
      <c r="AA192" s="90"/>
    </row>
    <row r="193" spans="2:27" ht="15" customHeight="1">
      <c r="K193" s="90"/>
      <c r="L193" s="90"/>
      <c r="M193" s="90"/>
      <c r="N193" s="117"/>
      <c r="O193" s="119"/>
      <c r="P193" s="118"/>
      <c r="Q193" s="119"/>
      <c r="R193" s="118"/>
      <c r="S193" s="119"/>
      <c r="T193" s="118"/>
      <c r="U193" s="119"/>
      <c r="V193" s="118"/>
      <c r="W193" s="119"/>
      <c r="X193" s="118"/>
      <c r="Y193" s="119"/>
      <c r="Z193" s="118"/>
      <c r="AA193" s="90"/>
    </row>
    <row r="194" spans="2:27" ht="15" customHeight="1"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</row>
    <row r="195" spans="2:27" ht="15" customHeight="1"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</row>
    <row r="196" spans="2:27" ht="15" customHeight="1"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</row>
    <row r="197" spans="2:27" ht="15" customHeight="1"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</row>
    <row r="198" spans="2:27" ht="15" customHeight="1"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2:27" ht="15" customHeight="1"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2:27" ht="15" customHeight="1"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2:27" ht="15" customHeight="1"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2:27" ht="15" customHeight="1">
      <c r="B202" s="70" t="s">
        <v>56</v>
      </c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2:27" ht="15" customHeight="1"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2:27" ht="15" customHeight="1"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2:27" ht="15" customHeight="1"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2:27" ht="15" customHeight="1">
      <c r="K206" s="90"/>
      <c r="L206" s="90"/>
      <c r="M206" s="90"/>
      <c r="N206" s="90" t="s">
        <v>57</v>
      </c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2:27" ht="15" customHeight="1"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2:27" ht="15" customHeight="1">
      <c r="K208" s="90"/>
      <c r="L208" s="90"/>
      <c r="M208" s="90"/>
      <c r="N208" s="90" t="s">
        <v>58</v>
      </c>
      <c r="O208" s="90" t="s">
        <v>59</v>
      </c>
      <c r="P208" s="90" t="s">
        <v>60</v>
      </c>
      <c r="Q208" s="90" t="s">
        <v>61</v>
      </c>
      <c r="R208" s="90" t="s">
        <v>62</v>
      </c>
      <c r="S208" s="90"/>
      <c r="T208" s="90"/>
      <c r="U208" s="90"/>
      <c r="V208" s="90"/>
      <c r="W208" s="90"/>
      <c r="X208" s="90"/>
      <c r="Y208" s="90"/>
      <c r="Z208" s="90"/>
    </row>
    <row r="209" spans="2:26" ht="15" customHeight="1">
      <c r="K209" s="90"/>
      <c r="L209" s="90"/>
      <c r="M209" s="91" t="s">
        <v>6</v>
      </c>
      <c r="N209" s="92">
        <v>0.7142857142857143</v>
      </c>
      <c r="O209" s="92">
        <v>0</v>
      </c>
      <c r="P209" s="92">
        <v>0.14285714285714288</v>
      </c>
      <c r="Q209" s="92">
        <v>0.14285714285714288</v>
      </c>
      <c r="R209" s="93">
        <v>0</v>
      </c>
      <c r="S209" s="90"/>
      <c r="T209" s="90"/>
      <c r="U209" s="90"/>
      <c r="V209" s="90"/>
      <c r="W209" s="90"/>
      <c r="X209" s="90"/>
      <c r="Y209" s="90"/>
      <c r="Z209" s="90"/>
    </row>
    <row r="210" spans="2:26" ht="15" customHeight="1">
      <c r="K210" s="90"/>
      <c r="L210" s="90"/>
      <c r="M210" s="95" t="s">
        <v>7</v>
      </c>
      <c r="N210" s="96">
        <v>0.6</v>
      </c>
      <c r="O210" s="96">
        <v>0.1</v>
      </c>
      <c r="P210" s="96">
        <v>0.3</v>
      </c>
      <c r="Q210" s="96">
        <v>0</v>
      </c>
      <c r="R210" s="97">
        <v>0</v>
      </c>
      <c r="S210" s="90"/>
      <c r="T210" s="90"/>
      <c r="U210" s="90"/>
      <c r="V210" s="90"/>
      <c r="W210" s="90"/>
      <c r="X210" s="90"/>
      <c r="Y210" s="90"/>
      <c r="Z210" s="90"/>
    </row>
    <row r="211" spans="2:26" ht="15" customHeight="1">
      <c r="K211" s="90"/>
      <c r="L211" s="90"/>
      <c r="M211" s="95" t="s">
        <v>8</v>
      </c>
      <c r="N211" s="96">
        <v>0.8125</v>
      </c>
      <c r="O211" s="96">
        <v>2.0833333333333336E-2</v>
      </c>
      <c r="P211" s="96">
        <v>0.14583333333333334</v>
      </c>
      <c r="Q211" s="96">
        <v>2.0833333333333336E-2</v>
      </c>
      <c r="R211" s="97">
        <v>0</v>
      </c>
      <c r="S211" s="90"/>
      <c r="T211" s="90"/>
      <c r="U211" s="90"/>
      <c r="V211" s="90"/>
      <c r="W211" s="90"/>
      <c r="X211" s="90"/>
      <c r="Y211" s="90"/>
      <c r="Z211" s="90"/>
    </row>
    <row r="212" spans="2:26" ht="15" customHeight="1">
      <c r="K212" s="90"/>
      <c r="L212" s="90"/>
      <c r="M212" s="95" t="s">
        <v>9</v>
      </c>
      <c r="N212" s="96">
        <v>0.62745098039215685</v>
      </c>
      <c r="O212" s="96">
        <v>0.1372549019607843</v>
      </c>
      <c r="P212" s="96">
        <v>0.19607843137254904</v>
      </c>
      <c r="Q212" s="96">
        <v>3.9215686274509803E-2</v>
      </c>
      <c r="R212" s="97">
        <v>0</v>
      </c>
      <c r="S212" s="90"/>
      <c r="T212" s="90"/>
      <c r="U212" s="90"/>
      <c r="V212" s="90"/>
      <c r="W212" s="90"/>
      <c r="X212" s="90"/>
      <c r="Y212" s="90"/>
      <c r="Z212" s="90"/>
    </row>
    <row r="213" spans="2:26" ht="15" customHeight="1">
      <c r="K213" s="90"/>
      <c r="L213" s="90"/>
      <c r="M213" s="99"/>
      <c r="N213" s="100"/>
      <c r="O213" s="101"/>
      <c r="P213" s="102"/>
      <c r="Q213" s="101"/>
      <c r="R213" s="102"/>
      <c r="S213" s="101"/>
      <c r="T213" s="102"/>
      <c r="U213" s="101"/>
      <c r="V213" s="102"/>
      <c r="W213" s="103"/>
      <c r="X213" s="90"/>
      <c r="Y213" s="90"/>
      <c r="Z213" s="90"/>
    </row>
    <row r="214" spans="2:26" ht="15" customHeight="1"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2:26" ht="15" customHeight="1"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2:26" ht="15" customHeight="1"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2:26" ht="15" customHeight="1"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2:26" ht="15" customHeight="1"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2:26" ht="15" customHeight="1"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2:26" ht="15" customHeight="1"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2:26" ht="15" customHeight="1"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2:26" ht="15" customHeight="1"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2:26" ht="15" customHeight="1">
      <c r="B223" s="70" t="s">
        <v>293</v>
      </c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2:26" ht="15" customHeight="1"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1:26" ht="15" customHeight="1"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1:26" ht="15" customHeight="1"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1:26" ht="15" customHeight="1"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1:26" ht="15" customHeight="1"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1:26" ht="15" customHeight="1">
      <c r="K229" s="90"/>
      <c r="L229" s="90"/>
      <c r="M229" s="90"/>
      <c r="N229" s="90" t="s">
        <v>68</v>
      </c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1:26" ht="15" customHeight="1"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1:26" ht="15" customHeight="1">
      <c r="K231" s="90"/>
      <c r="L231" s="90"/>
      <c r="M231" s="90"/>
      <c r="N231" s="90" t="s">
        <v>26</v>
      </c>
      <c r="O231" s="90" t="s">
        <v>27</v>
      </c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1:26" ht="15" customHeight="1">
      <c r="K232" s="90"/>
      <c r="L232" s="90"/>
      <c r="M232" s="91" t="s">
        <v>6</v>
      </c>
      <c r="N232" s="92">
        <v>0</v>
      </c>
      <c r="O232" s="93">
        <v>1</v>
      </c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1:26" ht="15" customHeight="1">
      <c r="K233" s="90"/>
      <c r="L233" s="90"/>
      <c r="M233" s="95" t="s">
        <v>7</v>
      </c>
      <c r="N233" s="96">
        <v>0.1</v>
      </c>
      <c r="O233" s="97">
        <v>0.9</v>
      </c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1:26" ht="15" customHeight="1">
      <c r="K234" s="90"/>
      <c r="L234" s="90"/>
      <c r="M234" s="95" t="s">
        <v>8</v>
      </c>
      <c r="N234" s="96">
        <v>0.10638297872340426</v>
      </c>
      <c r="O234" s="97">
        <v>0.8936170212765957</v>
      </c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1:26" ht="15" customHeight="1">
      <c r="K235" s="90"/>
      <c r="L235" s="90"/>
      <c r="M235" s="95" t="s">
        <v>9</v>
      </c>
      <c r="N235" s="96">
        <v>6.1224489795918366E-2</v>
      </c>
      <c r="O235" s="97">
        <v>0.93877551020408168</v>
      </c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1:26" ht="15" customHeight="1"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1:26" ht="15" customHeight="1"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1:26" ht="15" customHeight="1"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1:26" ht="15" customHeight="1"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1:26" ht="15" customHeight="1"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2:26" ht="15" customHeight="1"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2:26" ht="15" customHeight="1"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2:26" ht="15" customHeight="1"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2:26" ht="15" customHeight="1">
      <c r="B244" s="70" t="s">
        <v>69</v>
      </c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2:26" ht="15" customHeight="1">
      <c r="B245" s="120" t="s">
        <v>318</v>
      </c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2:26" ht="15" customHeight="1"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2:26" ht="15" customHeight="1"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2:26" ht="15" customHeight="1"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2:26" ht="15" customHeight="1"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2:26" ht="15" customHeight="1"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2:26" ht="15" customHeight="1">
      <c r="K251" s="90"/>
      <c r="L251" s="90"/>
      <c r="M251" s="90"/>
      <c r="N251" s="90" t="s">
        <v>70</v>
      </c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2:26" ht="15" customHeight="1"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2:26" ht="15" customHeight="1">
      <c r="K253" s="90"/>
      <c r="L253" s="90"/>
      <c r="M253" s="90"/>
      <c r="N253" s="90" t="s">
        <v>71</v>
      </c>
      <c r="O253" s="90" t="s">
        <v>72</v>
      </c>
      <c r="P253" s="90" t="s">
        <v>33</v>
      </c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2:26" ht="15" customHeight="1">
      <c r="K254" s="90"/>
      <c r="L254" s="90"/>
      <c r="M254" s="91" t="s">
        <v>6</v>
      </c>
      <c r="N254" s="92">
        <v>0</v>
      </c>
      <c r="O254" s="92">
        <v>0.66666666666666674</v>
      </c>
      <c r="P254" s="93">
        <v>0.33333333333333337</v>
      </c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2:26" ht="15" customHeight="1">
      <c r="K255" s="90"/>
      <c r="L255" s="90"/>
      <c r="M255" s="95" t="s">
        <v>7</v>
      </c>
      <c r="N255" s="96">
        <v>0</v>
      </c>
      <c r="O255" s="96">
        <v>0.33333333333333337</v>
      </c>
      <c r="P255" s="97">
        <v>0.66666666666666674</v>
      </c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2:26" ht="15" customHeight="1">
      <c r="K256" s="90"/>
      <c r="L256" s="90"/>
      <c r="M256" s="95" t="s">
        <v>8</v>
      </c>
      <c r="N256" s="96">
        <v>0.14285714285714288</v>
      </c>
      <c r="O256" s="96">
        <v>0.57142857142857151</v>
      </c>
      <c r="P256" s="97">
        <v>0.28571428571428575</v>
      </c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2:26" ht="15" customHeight="1">
      <c r="K257" s="90"/>
      <c r="L257" s="90"/>
      <c r="M257" s="95" t="s">
        <v>9</v>
      </c>
      <c r="N257" s="96">
        <v>0.1</v>
      </c>
      <c r="O257" s="96">
        <v>0.5</v>
      </c>
      <c r="P257" s="97">
        <v>0.4</v>
      </c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2:26" ht="15" customHeight="1"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2:26" ht="15" customHeight="1"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2:26" ht="15" customHeight="1"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2:26" ht="15" customHeight="1"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2:26" ht="15" customHeight="1"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2:26" ht="15" customHeight="1"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2:26" ht="15" customHeight="1"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2:26" ht="15" customHeight="1"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2:26" ht="15" customHeight="1">
      <c r="B266" s="70" t="s">
        <v>294</v>
      </c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2:26" ht="15" customHeight="1"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2:26" ht="15" customHeight="1"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2:26" ht="15" customHeight="1"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2:26" ht="15" customHeight="1"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2:26" ht="15" customHeight="1"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2:26" ht="15" customHeight="1"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2:26" ht="15" customHeight="1">
      <c r="K273" s="90"/>
      <c r="L273" s="90"/>
      <c r="M273" s="90"/>
      <c r="N273" s="90" t="s">
        <v>74</v>
      </c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2:26" ht="15" customHeight="1"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2:26" ht="15" customHeight="1">
      <c r="K275" s="90"/>
      <c r="L275" s="90"/>
      <c r="M275" s="90"/>
      <c r="N275" s="90" t="s">
        <v>76</v>
      </c>
      <c r="O275" s="90" t="s">
        <v>77</v>
      </c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2:26" ht="15" customHeight="1">
      <c r="K276" s="90"/>
      <c r="L276" s="90"/>
      <c r="M276" s="91" t="s">
        <v>6</v>
      </c>
      <c r="N276" s="92">
        <v>0.33333333333333337</v>
      </c>
      <c r="O276" s="92">
        <v>0.66666666666666674</v>
      </c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2:26" ht="15" customHeight="1">
      <c r="K277" s="90"/>
      <c r="L277" s="90"/>
      <c r="M277" s="95" t="s">
        <v>7</v>
      </c>
      <c r="N277" s="96">
        <v>0.1</v>
      </c>
      <c r="O277" s="96">
        <v>0.9</v>
      </c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2:26" ht="15" customHeight="1">
      <c r="K278" s="90"/>
      <c r="L278" s="90"/>
      <c r="M278" s="95" t="s">
        <v>8</v>
      </c>
      <c r="N278" s="96">
        <v>4.1666666666666671E-2</v>
      </c>
      <c r="O278" s="96">
        <v>0.95833333333333326</v>
      </c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2:26" ht="15" customHeight="1">
      <c r="K279" s="90"/>
      <c r="L279" s="90"/>
      <c r="M279" s="95" t="s">
        <v>9</v>
      </c>
      <c r="N279" s="96">
        <v>5.8823529411764712E-2</v>
      </c>
      <c r="O279" s="96">
        <v>0.94117647058823539</v>
      </c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2:26" ht="15" customHeight="1">
      <c r="K280" s="90"/>
      <c r="L280" s="90"/>
      <c r="M280" s="99"/>
      <c r="N280" s="100"/>
      <c r="O280" s="101"/>
      <c r="P280" s="102"/>
      <c r="Q280" s="101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2:26" ht="15" customHeight="1"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2:26" ht="15" customHeight="1"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2:26" ht="15" customHeight="1"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2:26" ht="15" customHeight="1"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2:26" ht="15" customHeight="1"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2:26" ht="15" customHeight="1"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2:26" ht="15" customHeight="1">
      <c r="B287" s="70" t="s">
        <v>295</v>
      </c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2:26" ht="15" customHeight="1"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1:26" ht="15" customHeight="1"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1:26" ht="15" customHeight="1"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1:26" ht="15" customHeight="1"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1:26" ht="15" customHeight="1"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1:26" ht="15" customHeight="1"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1:26" ht="15" customHeight="1"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1:26" ht="15" customHeight="1">
      <c r="K295" s="90"/>
      <c r="L295" s="90"/>
      <c r="M295" s="90"/>
      <c r="N295" s="90" t="s">
        <v>75</v>
      </c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1:26" ht="15" customHeight="1"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1:26" ht="15" customHeight="1">
      <c r="K297" s="90"/>
      <c r="L297" s="90"/>
      <c r="M297" s="90"/>
      <c r="N297" s="90" t="s">
        <v>78</v>
      </c>
      <c r="O297" s="90" t="s">
        <v>79</v>
      </c>
      <c r="P297" s="90" t="s">
        <v>80</v>
      </c>
      <c r="Q297" s="90" t="s">
        <v>81</v>
      </c>
      <c r="R297" s="90" t="s">
        <v>82</v>
      </c>
      <c r="S297" s="90" t="s">
        <v>83</v>
      </c>
      <c r="T297" s="90" t="s">
        <v>84</v>
      </c>
      <c r="U297" s="90"/>
      <c r="V297" s="90"/>
      <c r="W297" s="90"/>
      <c r="X297" s="90"/>
      <c r="Y297" s="90"/>
      <c r="Z297" s="90"/>
    </row>
    <row r="298" spans="11:26" ht="15" customHeight="1">
      <c r="K298" s="90"/>
      <c r="L298" s="90"/>
      <c r="M298" s="91" t="s">
        <v>6</v>
      </c>
      <c r="N298" s="92">
        <v>0.42857142857142855</v>
      </c>
      <c r="O298" s="92">
        <v>0</v>
      </c>
      <c r="P298" s="92">
        <v>0</v>
      </c>
      <c r="Q298" s="92">
        <v>0</v>
      </c>
      <c r="R298" s="92">
        <v>0.19047619047619047</v>
      </c>
      <c r="S298" s="92">
        <v>0.33333333333333337</v>
      </c>
      <c r="T298" s="93">
        <v>4.7619047619047616E-2</v>
      </c>
      <c r="U298" s="90"/>
      <c r="V298" s="90"/>
      <c r="W298" s="90"/>
      <c r="X298" s="90"/>
      <c r="Y298" s="90"/>
      <c r="Z298" s="90"/>
    </row>
    <row r="299" spans="11:26" ht="15" customHeight="1">
      <c r="K299" s="90"/>
      <c r="L299" s="90"/>
      <c r="M299" s="95" t="s">
        <v>7</v>
      </c>
      <c r="N299" s="96">
        <v>1</v>
      </c>
      <c r="O299" s="96">
        <v>0</v>
      </c>
      <c r="P299" s="96">
        <v>0</v>
      </c>
      <c r="Q299" s="96">
        <v>0</v>
      </c>
      <c r="R299" s="96">
        <v>0</v>
      </c>
      <c r="S299" s="96">
        <v>0</v>
      </c>
      <c r="T299" s="97">
        <v>0</v>
      </c>
      <c r="U299" s="90"/>
      <c r="V299" s="90"/>
      <c r="W299" s="90"/>
      <c r="X299" s="90"/>
      <c r="Y299" s="90"/>
      <c r="Z299" s="90"/>
    </row>
    <row r="300" spans="11:26" ht="15" customHeight="1">
      <c r="K300" s="90"/>
      <c r="L300" s="90"/>
      <c r="M300" s="95" t="s">
        <v>8</v>
      </c>
      <c r="N300" s="96">
        <v>0.875</v>
      </c>
      <c r="O300" s="96">
        <v>8.3333333333333343E-2</v>
      </c>
      <c r="P300" s="96">
        <v>0</v>
      </c>
      <c r="Q300" s="96">
        <v>4.1666666666666671E-2</v>
      </c>
      <c r="R300" s="96">
        <v>0</v>
      </c>
      <c r="S300" s="96">
        <v>0</v>
      </c>
      <c r="T300" s="97">
        <v>0</v>
      </c>
      <c r="U300" s="90"/>
      <c r="V300" s="90"/>
      <c r="W300" s="90"/>
      <c r="X300" s="90"/>
      <c r="Y300" s="90"/>
      <c r="Z300" s="90"/>
    </row>
    <row r="301" spans="11:26" ht="15" customHeight="1">
      <c r="K301" s="90"/>
      <c r="L301" s="90"/>
      <c r="M301" s="95" t="s">
        <v>9</v>
      </c>
      <c r="N301" s="96">
        <v>0.74</v>
      </c>
      <c r="O301" s="96">
        <v>0.06</v>
      </c>
      <c r="P301" s="96">
        <v>0</v>
      </c>
      <c r="Q301" s="96">
        <v>0.02</v>
      </c>
      <c r="R301" s="96">
        <v>0.12</v>
      </c>
      <c r="S301" s="96">
        <v>0.04</v>
      </c>
      <c r="T301" s="97">
        <v>0.02</v>
      </c>
      <c r="U301" s="90"/>
      <c r="V301" s="90"/>
      <c r="W301" s="90"/>
      <c r="X301" s="90"/>
      <c r="Y301" s="90"/>
      <c r="Z301" s="90"/>
    </row>
    <row r="302" spans="11:26" ht="15" customHeight="1"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1:26" ht="15" customHeight="1"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1:26" ht="15" customHeight="1"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2:26" ht="15" customHeight="1"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2:26" ht="15" customHeight="1"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2:26" ht="15" customHeight="1"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2:26" ht="15" customHeight="1"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2:26" ht="15" customHeight="1"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2:26" ht="15" customHeight="1"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2:26" ht="15" customHeight="1">
      <c r="B311" s="70" t="s">
        <v>296</v>
      </c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2:26" ht="15" customHeight="1"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2:26" ht="15" customHeight="1"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2:26" ht="15" customHeight="1"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2:26" ht="15" customHeight="1"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2:26" ht="15" customHeight="1"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2:26" ht="15" customHeight="1"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2:26" ht="15" customHeight="1">
      <c r="K318" s="90"/>
      <c r="L318" s="90"/>
      <c r="M318" s="90"/>
      <c r="N318" s="90" t="s">
        <v>86</v>
      </c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2:26" ht="15" customHeight="1"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2:26" ht="15" customHeight="1">
      <c r="K320" s="90"/>
      <c r="L320" s="90"/>
      <c r="M320" s="90"/>
      <c r="N320" s="90" t="s">
        <v>87</v>
      </c>
      <c r="O320" s="90" t="s">
        <v>88</v>
      </c>
      <c r="P320" s="90" t="s">
        <v>89</v>
      </c>
      <c r="Q320" s="90" t="s">
        <v>90</v>
      </c>
      <c r="R320" s="90" t="s">
        <v>91</v>
      </c>
      <c r="S320" s="90" t="s">
        <v>92</v>
      </c>
      <c r="T320" s="90" t="s">
        <v>93</v>
      </c>
      <c r="U320" s="90" t="s">
        <v>94</v>
      </c>
      <c r="V320" s="90"/>
      <c r="W320" s="90"/>
      <c r="X320" s="90"/>
      <c r="Y320" s="90"/>
      <c r="Z320" s="90"/>
    </row>
    <row r="321" spans="2:26" ht="15" customHeight="1">
      <c r="K321" s="90"/>
      <c r="L321" s="90"/>
      <c r="M321" s="91" t="s">
        <v>6</v>
      </c>
      <c r="N321" s="92">
        <v>0</v>
      </c>
      <c r="O321" s="92">
        <v>0</v>
      </c>
      <c r="P321" s="92">
        <v>0.1</v>
      </c>
      <c r="Q321" s="92">
        <v>0</v>
      </c>
      <c r="R321" s="92">
        <v>0.15</v>
      </c>
      <c r="S321" s="92">
        <v>0.2</v>
      </c>
      <c r="T321" s="92">
        <v>0.25</v>
      </c>
      <c r="U321" s="93">
        <v>0.3</v>
      </c>
      <c r="V321" s="90"/>
      <c r="W321" s="90"/>
      <c r="X321" s="90"/>
      <c r="Y321" s="90"/>
      <c r="Z321" s="90"/>
    </row>
    <row r="322" spans="2:26" ht="15" customHeight="1">
      <c r="K322" s="90"/>
      <c r="L322" s="90"/>
      <c r="M322" s="95" t="s">
        <v>7</v>
      </c>
      <c r="N322" s="96">
        <v>0.1</v>
      </c>
      <c r="O322" s="96">
        <v>0</v>
      </c>
      <c r="P322" s="96">
        <v>0</v>
      </c>
      <c r="Q322" s="96">
        <v>0</v>
      </c>
      <c r="R322" s="96">
        <v>0.3</v>
      </c>
      <c r="S322" s="96">
        <v>0.4</v>
      </c>
      <c r="T322" s="96">
        <v>0</v>
      </c>
      <c r="U322" s="97">
        <v>0.2</v>
      </c>
      <c r="V322" s="90"/>
      <c r="W322" s="90"/>
      <c r="X322" s="90"/>
      <c r="Y322" s="90"/>
      <c r="Z322" s="90"/>
    </row>
    <row r="323" spans="2:26" ht="15" customHeight="1">
      <c r="K323" s="90"/>
      <c r="L323" s="90"/>
      <c r="M323" s="95" t="s">
        <v>8</v>
      </c>
      <c r="N323" s="96">
        <v>4.5454545454545456E-2</v>
      </c>
      <c r="O323" s="96">
        <v>0</v>
      </c>
      <c r="P323" s="96">
        <v>2.2727272727272728E-2</v>
      </c>
      <c r="Q323" s="96">
        <v>2.2727272727272728E-2</v>
      </c>
      <c r="R323" s="96">
        <v>0.13636363636363635</v>
      </c>
      <c r="S323" s="96">
        <v>0.18181818181818182</v>
      </c>
      <c r="T323" s="96">
        <v>0.25</v>
      </c>
      <c r="U323" s="97">
        <v>0.34090909090909094</v>
      </c>
      <c r="V323" s="90"/>
      <c r="W323" s="90"/>
      <c r="X323" s="90"/>
      <c r="Y323" s="90"/>
      <c r="Z323" s="90"/>
    </row>
    <row r="324" spans="2:26" ht="15" customHeight="1">
      <c r="K324" s="90"/>
      <c r="L324" s="90"/>
      <c r="M324" s="95" t="s">
        <v>9</v>
      </c>
      <c r="N324" s="96">
        <v>8.3333333333333343E-2</v>
      </c>
      <c r="O324" s="96">
        <v>6.25E-2</v>
      </c>
      <c r="P324" s="96">
        <v>2.0833333333333336E-2</v>
      </c>
      <c r="Q324" s="96">
        <v>4.1666666666666671E-2</v>
      </c>
      <c r="R324" s="96">
        <v>0.125</v>
      </c>
      <c r="S324" s="96">
        <v>0.29166666666666669</v>
      </c>
      <c r="T324" s="96">
        <v>0.25</v>
      </c>
      <c r="U324" s="97">
        <v>0.125</v>
      </c>
      <c r="V324" s="90"/>
      <c r="W324" s="90"/>
      <c r="X324" s="90"/>
      <c r="Y324" s="90"/>
      <c r="Z324" s="90"/>
    </row>
    <row r="325" spans="2:26" ht="15" customHeight="1"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2:26" ht="15" customHeight="1"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2:26" ht="15" customHeight="1"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2:26" ht="15" customHeight="1"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2:26" ht="15" customHeight="1"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2:26" ht="15" customHeight="1"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2:26" ht="15" customHeight="1"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2:26" ht="15" customHeight="1"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2:26" ht="15" customHeight="1">
      <c r="B333" s="70" t="s">
        <v>95</v>
      </c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2:26" ht="15" customHeight="1"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2:26" ht="15" customHeight="1"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2:26" ht="15" customHeight="1"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1:26" ht="15" customHeight="1"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1:26" ht="15" customHeight="1"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1:26" ht="15" customHeight="1"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1:26" ht="15" customHeight="1">
      <c r="K340" s="90"/>
      <c r="L340" s="90"/>
      <c r="M340" s="90"/>
      <c r="N340" s="90" t="s">
        <v>96</v>
      </c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1:26" ht="15" customHeight="1"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1:26" ht="15" customHeight="1">
      <c r="K342" s="90"/>
      <c r="L342" s="90"/>
      <c r="M342" s="90"/>
      <c r="N342" s="90" t="s">
        <v>97</v>
      </c>
      <c r="O342" s="90" t="s">
        <v>98</v>
      </c>
      <c r="P342" s="90" t="s">
        <v>99</v>
      </c>
      <c r="Q342" s="90" t="s">
        <v>100</v>
      </c>
      <c r="R342" s="90" t="s">
        <v>101</v>
      </c>
      <c r="S342" s="90" t="s">
        <v>102</v>
      </c>
      <c r="T342" s="90"/>
      <c r="U342" s="90"/>
      <c r="V342" s="90"/>
      <c r="W342" s="90"/>
      <c r="X342" s="90"/>
      <c r="Y342" s="90"/>
      <c r="Z342" s="90"/>
    </row>
    <row r="343" spans="11:26" ht="15" customHeight="1">
      <c r="K343" s="90"/>
      <c r="L343" s="90"/>
      <c r="M343" s="91" t="s">
        <v>6</v>
      </c>
      <c r="N343" s="92">
        <v>5.5555555555555552E-2</v>
      </c>
      <c r="O343" s="92">
        <v>0</v>
      </c>
      <c r="P343" s="92">
        <v>0.16666666666666669</v>
      </c>
      <c r="Q343" s="92">
        <v>0.22222222222222221</v>
      </c>
      <c r="R343" s="92">
        <v>0.1111111111111111</v>
      </c>
      <c r="S343" s="93">
        <v>0.44444444444444442</v>
      </c>
      <c r="T343" s="90"/>
      <c r="U343" s="90"/>
      <c r="V343" s="90"/>
      <c r="W343" s="90"/>
      <c r="X343" s="90"/>
      <c r="Y343" s="90"/>
      <c r="Z343" s="90"/>
    </row>
    <row r="344" spans="11:26" ht="15" customHeight="1">
      <c r="K344" s="90"/>
      <c r="L344" s="90"/>
      <c r="M344" s="95" t="s">
        <v>7</v>
      </c>
      <c r="N344" s="96">
        <v>0.2</v>
      </c>
      <c r="O344" s="96">
        <v>0.1</v>
      </c>
      <c r="P344" s="96">
        <v>0.1</v>
      </c>
      <c r="Q344" s="96">
        <v>0.2</v>
      </c>
      <c r="R344" s="96">
        <v>0</v>
      </c>
      <c r="S344" s="97">
        <v>0.4</v>
      </c>
      <c r="T344" s="90"/>
      <c r="U344" s="90"/>
      <c r="V344" s="90"/>
      <c r="W344" s="90"/>
      <c r="X344" s="90"/>
      <c r="Y344" s="90"/>
      <c r="Z344" s="90"/>
    </row>
    <row r="345" spans="11:26" ht="15" customHeight="1">
      <c r="K345" s="90"/>
      <c r="L345" s="90"/>
      <c r="M345" s="95" t="s">
        <v>8</v>
      </c>
      <c r="N345" s="96">
        <v>4.3478260869565216E-2</v>
      </c>
      <c r="O345" s="96">
        <v>0.17391304347826086</v>
      </c>
      <c r="P345" s="96">
        <v>2.1739130434782608E-2</v>
      </c>
      <c r="Q345" s="96">
        <v>0.17391304347826086</v>
      </c>
      <c r="R345" s="96">
        <v>8.6956521739130432E-2</v>
      </c>
      <c r="S345" s="97">
        <v>0.5</v>
      </c>
      <c r="T345" s="90"/>
      <c r="U345" s="90"/>
      <c r="V345" s="90"/>
      <c r="W345" s="90"/>
      <c r="X345" s="90"/>
      <c r="Y345" s="90"/>
      <c r="Z345" s="90"/>
    </row>
    <row r="346" spans="11:26" ht="15" customHeight="1">
      <c r="K346" s="90"/>
      <c r="L346" s="90"/>
      <c r="M346" s="95" t="s">
        <v>9</v>
      </c>
      <c r="N346" s="96">
        <v>0.20408163265306123</v>
      </c>
      <c r="O346" s="96">
        <v>0.26530612244897961</v>
      </c>
      <c r="P346" s="96">
        <v>6.1224489795918366E-2</v>
      </c>
      <c r="Q346" s="96">
        <v>8.1632653061224497E-2</v>
      </c>
      <c r="R346" s="96">
        <v>2.0408163265306124E-2</v>
      </c>
      <c r="S346" s="97">
        <v>0.36734693877551022</v>
      </c>
      <c r="T346" s="90"/>
      <c r="U346" s="90"/>
      <c r="V346" s="90"/>
      <c r="W346" s="90"/>
      <c r="X346" s="90"/>
      <c r="Y346" s="90"/>
      <c r="Z346" s="90"/>
    </row>
    <row r="347" spans="11:26" ht="15" customHeight="1"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1:26" ht="15" customHeight="1"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1:26" ht="15" customHeight="1"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1:26" ht="15" customHeight="1"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1:26" ht="15" customHeight="1"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1:26" ht="15" customHeight="1"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2:26" ht="15" customHeight="1"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2:26" ht="15" customHeight="1"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2:26" ht="15" customHeight="1">
      <c r="B355" s="70" t="s">
        <v>103</v>
      </c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2:26" ht="15" customHeight="1"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2:26" ht="15" customHeight="1"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2:26" ht="15" customHeight="1"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2:26" ht="15" customHeight="1"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2:26" ht="15" customHeight="1"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2:26" ht="15" customHeight="1"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2:26" ht="15" customHeight="1"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2:26" ht="15" customHeight="1"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2:26" ht="15" customHeight="1"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2:26" ht="15" customHeight="1">
      <c r="K365" s="90"/>
      <c r="L365" s="90"/>
      <c r="M365" s="90"/>
      <c r="N365" s="90" t="s">
        <v>104</v>
      </c>
      <c r="O365" s="90" t="s">
        <v>105</v>
      </c>
      <c r="P365" s="90" t="s">
        <v>106</v>
      </c>
      <c r="Q365" s="90" t="s">
        <v>107</v>
      </c>
      <c r="R365" s="90" t="s">
        <v>108</v>
      </c>
      <c r="S365" s="90" t="s">
        <v>109</v>
      </c>
      <c r="T365" s="90" t="s">
        <v>110</v>
      </c>
      <c r="U365" s="90" t="s">
        <v>111</v>
      </c>
      <c r="V365" s="90" t="s">
        <v>112</v>
      </c>
      <c r="W365" s="90"/>
      <c r="X365" s="90"/>
      <c r="Y365" s="90"/>
      <c r="Z365" s="90"/>
    </row>
    <row r="366" spans="2:26" ht="15" customHeight="1">
      <c r="K366" s="90"/>
      <c r="L366" s="90"/>
      <c r="M366" s="91" t="s">
        <v>6</v>
      </c>
      <c r="N366" s="92">
        <v>0.19047619047619047</v>
      </c>
      <c r="O366" s="92">
        <v>9.5238095238095233E-2</v>
      </c>
      <c r="P366" s="92">
        <v>0.14285714285714288</v>
      </c>
      <c r="Q366" s="92">
        <v>0.33333333333333337</v>
      </c>
      <c r="R366" s="92">
        <v>0</v>
      </c>
      <c r="S366" s="92">
        <v>0.23809523809523811</v>
      </c>
      <c r="T366" s="92">
        <v>0.57142857142857151</v>
      </c>
      <c r="U366" s="92">
        <v>0</v>
      </c>
      <c r="V366" s="93">
        <v>0</v>
      </c>
      <c r="W366" s="90"/>
      <c r="X366" s="90"/>
      <c r="Y366" s="90"/>
      <c r="Z366" s="90"/>
    </row>
    <row r="367" spans="2:26" ht="15" customHeight="1">
      <c r="K367" s="90"/>
      <c r="L367" s="90"/>
      <c r="M367" s="95" t="s">
        <v>7</v>
      </c>
      <c r="N367" s="96">
        <v>0.4</v>
      </c>
      <c r="O367" s="96">
        <v>0.2</v>
      </c>
      <c r="P367" s="96">
        <v>0.2</v>
      </c>
      <c r="Q367" s="96">
        <v>0</v>
      </c>
      <c r="R367" s="96">
        <v>0</v>
      </c>
      <c r="S367" s="96">
        <v>0</v>
      </c>
      <c r="T367" s="96">
        <v>0.7</v>
      </c>
      <c r="U367" s="96">
        <v>0</v>
      </c>
      <c r="V367" s="97">
        <v>0</v>
      </c>
      <c r="W367" s="90"/>
      <c r="X367" s="90"/>
      <c r="Y367" s="90"/>
      <c r="Z367" s="90"/>
    </row>
    <row r="368" spans="2:26" ht="15" customHeight="1">
      <c r="K368" s="90"/>
      <c r="L368" s="90"/>
      <c r="M368" s="95" t="s">
        <v>8</v>
      </c>
      <c r="N368" s="96">
        <v>0.54166666666666663</v>
      </c>
      <c r="O368" s="96">
        <v>0.3125</v>
      </c>
      <c r="P368" s="96">
        <v>4.1666666666666671E-2</v>
      </c>
      <c r="Q368" s="96">
        <v>8.3333333333333343E-2</v>
      </c>
      <c r="R368" s="96">
        <v>0</v>
      </c>
      <c r="S368" s="96">
        <v>0.125</v>
      </c>
      <c r="T368" s="96">
        <v>0.625</v>
      </c>
      <c r="U368" s="96">
        <v>0</v>
      </c>
      <c r="V368" s="97">
        <v>1</v>
      </c>
      <c r="W368" s="90"/>
      <c r="X368" s="90"/>
      <c r="Y368" s="90"/>
      <c r="Z368" s="90"/>
    </row>
    <row r="369" spans="2:26" ht="15" customHeight="1">
      <c r="K369" s="90"/>
      <c r="L369" s="90"/>
      <c r="M369" s="95" t="s">
        <v>9</v>
      </c>
      <c r="N369" s="96">
        <v>0.64705882352941169</v>
      </c>
      <c r="O369" s="96">
        <v>0.25490196078431371</v>
      </c>
      <c r="P369" s="96">
        <v>9.8039215686274522E-2</v>
      </c>
      <c r="Q369" s="96">
        <v>0.2745098039215686</v>
      </c>
      <c r="R369" s="96">
        <v>0</v>
      </c>
      <c r="S369" s="96">
        <v>0.17647058823529413</v>
      </c>
      <c r="T369" s="96">
        <v>0.33333333333333337</v>
      </c>
      <c r="U369" s="96">
        <v>0</v>
      </c>
      <c r="V369" s="97">
        <v>1</v>
      </c>
      <c r="W369" s="90"/>
      <c r="X369" s="90"/>
      <c r="Y369" s="90"/>
      <c r="Z369" s="90"/>
    </row>
    <row r="370" spans="2:26" ht="15" customHeight="1"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2:26" ht="15" customHeight="1"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2:26" ht="15" customHeight="1"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2:26" ht="15" customHeight="1"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2:26" ht="15" customHeight="1"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2:26" ht="15" customHeight="1"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2:26" ht="15" customHeight="1"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2:26" ht="15" customHeight="1"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2:26" ht="15" customHeight="1"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2:26" ht="15" customHeight="1"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2:26" ht="15" customHeight="1">
      <c r="B380" s="70" t="s">
        <v>115</v>
      </c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2:26" ht="15" customHeight="1"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2:26" ht="15" customHeight="1"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2:26" ht="15" customHeight="1"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2:26" ht="15" customHeight="1"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1:41" ht="15" customHeight="1">
      <c r="K385" s="90"/>
      <c r="L385" s="90"/>
      <c r="M385" s="90"/>
      <c r="N385" s="90"/>
      <c r="O385" s="90"/>
      <c r="P385" s="90"/>
      <c r="Q385" s="90"/>
      <c r="R385" s="90" t="s">
        <v>116</v>
      </c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</row>
    <row r="386" spans="11:41" ht="15" customHeight="1"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</row>
    <row r="387" spans="11:41" ht="15" customHeight="1">
      <c r="K387" s="90"/>
      <c r="L387" s="90"/>
      <c r="M387" s="90"/>
      <c r="N387" s="90"/>
      <c r="O387" s="90"/>
      <c r="P387" s="90"/>
      <c r="Q387" s="90"/>
      <c r="R387" s="90" t="s">
        <v>117</v>
      </c>
      <c r="S387" s="90" t="s">
        <v>119</v>
      </c>
      <c r="T387" s="90" t="s">
        <v>120</v>
      </c>
      <c r="U387" s="90" t="s">
        <v>122</v>
      </c>
      <c r="V387" s="90" t="s">
        <v>123</v>
      </c>
      <c r="W387" s="90" t="s">
        <v>124</v>
      </c>
      <c r="X387" s="90" t="s">
        <v>125</v>
      </c>
      <c r="Y387" s="90" t="s">
        <v>126</v>
      </c>
      <c r="Z387" s="90" t="s">
        <v>127</v>
      </c>
      <c r="AA387" s="90" t="s">
        <v>129</v>
      </c>
      <c r="AB387" s="90" t="s">
        <v>130</v>
      </c>
      <c r="AC387" s="90" t="s">
        <v>131</v>
      </c>
      <c r="AD387" s="90" t="s">
        <v>132</v>
      </c>
      <c r="AE387" s="90" t="s">
        <v>133</v>
      </c>
      <c r="AF387" s="90" t="s">
        <v>134</v>
      </c>
      <c r="AG387" s="90" t="s">
        <v>135</v>
      </c>
      <c r="AH387" s="90" t="s">
        <v>137</v>
      </c>
      <c r="AI387" s="90" t="s">
        <v>138</v>
      </c>
      <c r="AJ387" s="90" t="s">
        <v>139</v>
      </c>
      <c r="AK387" s="90" t="s">
        <v>140</v>
      </c>
      <c r="AL387" s="90" t="s">
        <v>141</v>
      </c>
      <c r="AM387" s="90" t="s">
        <v>143</v>
      </c>
      <c r="AN387" s="90"/>
      <c r="AO387" s="90"/>
    </row>
    <row r="388" spans="11:41" ht="15" customHeight="1">
      <c r="K388" s="90"/>
      <c r="L388" s="90"/>
      <c r="M388" s="90"/>
      <c r="N388" s="90"/>
      <c r="O388" s="90"/>
      <c r="P388" s="90"/>
      <c r="Q388" s="91" t="s">
        <v>6</v>
      </c>
      <c r="R388" s="92">
        <v>0</v>
      </c>
      <c r="S388" s="92">
        <v>0</v>
      </c>
      <c r="T388" s="92">
        <v>0</v>
      </c>
      <c r="U388" s="92">
        <v>0</v>
      </c>
      <c r="V388" s="92">
        <v>0</v>
      </c>
      <c r="W388" s="92">
        <v>4.7619047619047616E-2</v>
      </c>
      <c r="X388" s="92">
        <v>0.28571428571428575</v>
      </c>
      <c r="Y388" s="92">
        <v>0</v>
      </c>
      <c r="Z388" s="92">
        <v>0</v>
      </c>
      <c r="AA388" s="92">
        <v>0</v>
      </c>
      <c r="AB388" s="92">
        <v>0</v>
      </c>
      <c r="AC388" s="92">
        <v>0</v>
      </c>
      <c r="AD388" s="92">
        <v>0</v>
      </c>
      <c r="AE388" s="92">
        <v>0</v>
      </c>
      <c r="AF388" s="92">
        <v>0.42857142857142855</v>
      </c>
      <c r="AG388" s="92">
        <v>0</v>
      </c>
      <c r="AH388" s="92">
        <v>0</v>
      </c>
      <c r="AI388" s="92">
        <v>4.7619047619047616E-2</v>
      </c>
      <c r="AJ388" s="92">
        <v>0</v>
      </c>
      <c r="AK388" s="92">
        <v>0.19047619047619047</v>
      </c>
      <c r="AL388" s="92">
        <v>0</v>
      </c>
      <c r="AM388" s="92">
        <v>0</v>
      </c>
      <c r="AN388" s="90"/>
      <c r="AO388" s="90"/>
    </row>
    <row r="389" spans="11:41" ht="15" customHeight="1">
      <c r="K389" s="90"/>
      <c r="L389" s="90"/>
      <c r="M389" s="90"/>
      <c r="N389" s="90"/>
      <c r="O389" s="90"/>
      <c r="P389" s="90"/>
      <c r="Q389" s="95" t="s">
        <v>7</v>
      </c>
      <c r="R389" s="96">
        <v>0</v>
      </c>
      <c r="S389" s="96">
        <v>0</v>
      </c>
      <c r="T389" s="96">
        <v>0</v>
      </c>
      <c r="U389" s="96">
        <v>0.1</v>
      </c>
      <c r="V389" s="96">
        <v>0</v>
      </c>
      <c r="W389" s="96">
        <v>0.2</v>
      </c>
      <c r="X389" s="96">
        <v>0.3</v>
      </c>
      <c r="Y389" s="96">
        <v>0</v>
      </c>
      <c r="Z389" s="96">
        <v>0</v>
      </c>
      <c r="AA389" s="96">
        <v>0</v>
      </c>
      <c r="AB389" s="96">
        <v>0.1</v>
      </c>
      <c r="AC389" s="96">
        <v>0</v>
      </c>
      <c r="AD389" s="96">
        <v>0</v>
      </c>
      <c r="AE389" s="96">
        <v>0</v>
      </c>
      <c r="AF389" s="96">
        <v>0</v>
      </c>
      <c r="AG389" s="96">
        <v>0</v>
      </c>
      <c r="AH389" s="96">
        <v>0.1</v>
      </c>
      <c r="AI389" s="96">
        <v>0</v>
      </c>
      <c r="AJ389" s="96">
        <v>0</v>
      </c>
      <c r="AK389" s="96">
        <v>0.2</v>
      </c>
      <c r="AL389" s="96">
        <v>0</v>
      </c>
      <c r="AM389" s="96">
        <v>0</v>
      </c>
      <c r="AN389" s="90"/>
      <c r="AO389" s="90"/>
    </row>
    <row r="390" spans="11:41" ht="15" customHeight="1">
      <c r="K390" s="90"/>
      <c r="L390" s="90"/>
      <c r="M390" s="90"/>
      <c r="N390" s="90"/>
      <c r="O390" s="90"/>
      <c r="P390" s="90"/>
      <c r="Q390" s="95" t="s">
        <v>8</v>
      </c>
      <c r="R390" s="96">
        <v>0</v>
      </c>
      <c r="S390" s="96">
        <v>2.0833333333333336E-2</v>
      </c>
      <c r="T390" s="96">
        <v>2.0833333333333336E-2</v>
      </c>
      <c r="U390" s="96">
        <v>4.1666666666666671E-2</v>
      </c>
      <c r="V390" s="96">
        <v>4.1666666666666671E-2</v>
      </c>
      <c r="W390" s="96">
        <v>0.125</v>
      </c>
      <c r="X390" s="96">
        <v>0.14583333333333334</v>
      </c>
      <c r="Y390" s="96">
        <v>2.0833333333333336E-2</v>
      </c>
      <c r="Z390" s="96">
        <v>0.125</v>
      </c>
      <c r="AA390" s="96">
        <v>2.0833333333333336E-2</v>
      </c>
      <c r="AB390" s="96">
        <v>4.1666666666666671E-2</v>
      </c>
      <c r="AC390" s="96">
        <v>0</v>
      </c>
      <c r="AD390" s="96">
        <v>2.0833333333333336E-2</v>
      </c>
      <c r="AE390" s="96">
        <v>0</v>
      </c>
      <c r="AF390" s="96">
        <v>4.1666666666666671E-2</v>
      </c>
      <c r="AG390" s="96">
        <v>2.0833333333333336E-2</v>
      </c>
      <c r="AH390" s="96">
        <v>2.0833333333333336E-2</v>
      </c>
      <c r="AI390" s="96">
        <v>0.1875</v>
      </c>
      <c r="AJ390" s="96">
        <v>4.1666666666666671E-2</v>
      </c>
      <c r="AK390" s="96">
        <v>4.1666666666666671E-2</v>
      </c>
      <c r="AL390" s="96">
        <v>0</v>
      </c>
      <c r="AM390" s="96">
        <v>2.0833333333333336E-2</v>
      </c>
      <c r="AN390" s="90"/>
      <c r="AO390" s="90"/>
    </row>
    <row r="391" spans="11:41" ht="15" customHeight="1">
      <c r="K391" s="90"/>
      <c r="L391" s="90"/>
      <c r="M391" s="90"/>
      <c r="N391" s="90"/>
      <c r="O391" s="90"/>
      <c r="P391" s="90"/>
      <c r="Q391" s="95" t="s">
        <v>9</v>
      </c>
      <c r="R391" s="96">
        <v>1.9607843137254902E-2</v>
      </c>
      <c r="S391" s="96">
        <v>0</v>
      </c>
      <c r="T391" s="96">
        <v>7.8431372549019607E-2</v>
      </c>
      <c r="U391" s="96">
        <v>3.9215686274509803E-2</v>
      </c>
      <c r="V391" s="96">
        <v>1.9607843137254902E-2</v>
      </c>
      <c r="W391" s="96">
        <v>0.15686274509803921</v>
      </c>
      <c r="X391" s="96">
        <v>0.1372549019607843</v>
      </c>
      <c r="Y391" s="96">
        <v>1.9607843137254902E-2</v>
      </c>
      <c r="Z391" s="96">
        <v>1.9607843137254902E-2</v>
      </c>
      <c r="AA391" s="96">
        <v>0</v>
      </c>
      <c r="AB391" s="96">
        <v>3.9215686274509803E-2</v>
      </c>
      <c r="AC391" s="96">
        <v>5.8823529411764712E-2</v>
      </c>
      <c r="AD391" s="96">
        <v>1.9607843137254902E-2</v>
      </c>
      <c r="AE391" s="96">
        <v>3.9215686274509803E-2</v>
      </c>
      <c r="AF391" s="96">
        <v>1.9607843137254902E-2</v>
      </c>
      <c r="AG391" s="96">
        <v>1.9607843137254902E-2</v>
      </c>
      <c r="AH391" s="96">
        <v>1.9607843137254902E-2</v>
      </c>
      <c r="AI391" s="96">
        <v>0.17647058823529413</v>
      </c>
      <c r="AJ391" s="96">
        <v>0</v>
      </c>
      <c r="AK391" s="96">
        <v>9.8039215686274522E-2</v>
      </c>
      <c r="AL391" s="96">
        <v>1.9607843137254902E-2</v>
      </c>
      <c r="AM391" s="96">
        <v>0</v>
      </c>
      <c r="AN391" s="90"/>
      <c r="AO391" s="90"/>
    </row>
    <row r="392" spans="11:41" ht="15" customHeight="1"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</row>
    <row r="393" spans="11:41" ht="15" customHeight="1"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</row>
    <row r="394" spans="11:41" ht="15" customHeight="1"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</row>
    <row r="395" spans="11:41" ht="15" customHeight="1"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1:41" ht="15" customHeight="1"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1:41" ht="15" customHeight="1"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1:41" ht="15" customHeight="1"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1:41" ht="15" customHeight="1"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1:41" ht="15" customHeight="1"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2:26" ht="15" customHeight="1"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2:26" ht="15" customHeight="1"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2:26" ht="15" customHeight="1"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2:26" ht="15" customHeight="1"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2:26" ht="15" customHeight="1"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2:26" ht="15" customHeight="1"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2:26" ht="15" customHeight="1"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2:26" ht="15" customHeight="1"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2:26" ht="15" customHeight="1"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2:26" ht="15" customHeight="1"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2:26" ht="15" customHeight="1"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2:26" ht="15" customHeight="1"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2:26" ht="15" customHeight="1"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2:26" ht="15" customHeight="1"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2:26" ht="15" customHeight="1">
      <c r="B415" s="70" t="s">
        <v>297</v>
      </c>
      <c r="J415" s="124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2:26" ht="15" customHeight="1">
      <c r="J416" s="124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0:26" ht="15" customHeight="1">
      <c r="J417" s="124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0:26" ht="15" customHeight="1">
      <c r="J418" s="124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0:26" ht="15" customHeight="1">
      <c r="J419" s="124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0:26" ht="15" customHeight="1">
      <c r="J420" s="124"/>
      <c r="K420" s="90"/>
      <c r="L420" s="90"/>
      <c r="M420" s="90"/>
      <c r="N420" s="90" t="s">
        <v>146</v>
      </c>
      <c r="O420" s="90" t="s">
        <v>147</v>
      </c>
      <c r="P420" s="90" t="s">
        <v>148</v>
      </c>
      <c r="Q420" s="90" t="s">
        <v>149</v>
      </c>
      <c r="R420" s="90" t="s">
        <v>152</v>
      </c>
      <c r="S420" s="90" t="s">
        <v>153</v>
      </c>
      <c r="T420" s="90" t="s">
        <v>154</v>
      </c>
      <c r="U420" s="90" t="s">
        <v>155</v>
      </c>
      <c r="V420" s="90"/>
      <c r="W420" s="90"/>
      <c r="X420" s="90"/>
      <c r="Y420" s="90"/>
      <c r="Z420" s="90"/>
    </row>
    <row r="421" spans="10:26" ht="15" customHeight="1">
      <c r="J421" s="124"/>
      <c r="K421" s="90"/>
      <c r="L421" s="90"/>
      <c r="M421" s="91" t="s">
        <v>6</v>
      </c>
      <c r="N421" s="105">
        <v>4.5</v>
      </c>
      <c r="O421" s="105">
        <v>4.6111111111111116</v>
      </c>
      <c r="P421" s="105">
        <v>4.9444444444444455</v>
      </c>
      <c r="Q421" s="105">
        <v>5.1111111111111107</v>
      </c>
      <c r="R421" s="105">
        <v>5.8888888888888893</v>
      </c>
      <c r="S421" s="105">
        <v>5.166666666666667</v>
      </c>
      <c r="T421" s="105">
        <v>5.5000000000000009</v>
      </c>
      <c r="U421" s="105">
        <v>5.5</v>
      </c>
      <c r="V421" s="90"/>
      <c r="W421" s="90"/>
      <c r="X421" s="90"/>
      <c r="Y421" s="90"/>
      <c r="Z421" s="90"/>
    </row>
    <row r="422" spans="10:26" ht="15" customHeight="1">
      <c r="J422" s="124"/>
      <c r="K422" s="90"/>
      <c r="L422" s="90"/>
      <c r="M422" s="95" t="s">
        <v>7</v>
      </c>
      <c r="N422" s="106">
        <v>5</v>
      </c>
      <c r="O422" s="106">
        <v>5.5555555555555554</v>
      </c>
      <c r="P422" s="106">
        <v>5.2222222222222223</v>
      </c>
      <c r="Q422" s="106">
        <v>5.5555555555555554</v>
      </c>
      <c r="R422" s="106">
        <v>6</v>
      </c>
      <c r="S422" s="106">
        <v>5.1111111111111107</v>
      </c>
      <c r="T422" s="106">
        <v>5.7777777777777777</v>
      </c>
      <c r="U422" s="106">
        <v>5.666666666666667</v>
      </c>
      <c r="V422" s="90"/>
      <c r="W422" s="90"/>
      <c r="X422" s="90"/>
      <c r="Y422" s="90"/>
      <c r="Z422" s="90"/>
    </row>
    <row r="423" spans="10:26" ht="15" customHeight="1">
      <c r="J423" s="124"/>
      <c r="K423" s="90"/>
      <c r="L423" s="90"/>
      <c r="M423" s="95" t="s">
        <v>8</v>
      </c>
      <c r="N423" s="106">
        <v>4.2000000000000011</v>
      </c>
      <c r="O423" s="106">
        <v>5.2444444444444427</v>
      </c>
      <c r="P423" s="106">
        <v>4.866666666666668</v>
      </c>
      <c r="Q423" s="106">
        <v>5.0888888888888886</v>
      </c>
      <c r="R423" s="106">
        <v>5.7499999999999991</v>
      </c>
      <c r="S423" s="106">
        <v>5.6444444444444448</v>
      </c>
      <c r="T423" s="106">
        <v>5.9111111111111097</v>
      </c>
      <c r="U423" s="106">
        <v>5.0222222222222221</v>
      </c>
      <c r="V423" s="90"/>
      <c r="W423" s="90"/>
      <c r="X423" s="90"/>
      <c r="Y423" s="90"/>
      <c r="Z423" s="90"/>
    </row>
    <row r="424" spans="10:26" ht="15" customHeight="1">
      <c r="J424" s="124"/>
      <c r="K424" s="90"/>
      <c r="L424" s="90"/>
      <c r="M424" s="95" t="s">
        <v>9</v>
      </c>
      <c r="N424" s="106">
        <v>4.4651162790697683</v>
      </c>
      <c r="O424" s="106">
        <v>4.8837209302325597</v>
      </c>
      <c r="P424" s="106">
        <v>5.558139534883721</v>
      </c>
      <c r="Q424" s="106">
        <v>5.0697674418604652</v>
      </c>
      <c r="R424" s="106">
        <v>5.8837209302325579</v>
      </c>
      <c r="S424" s="106">
        <v>5.6279069767441863</v>
      </c>
      <c r="T424" s="106">
        <v>5.5813953488372094</v>
      </c>
      <c r="U424" s="106">
        <v>4.6744186046511631</v>
      </c>
      <c r="V424" s="90"/>
      <c r="W424" s="90"/>
      <c r="X424" s="90"/>
      <c r="Y424" s="90"/>
      <c r="Z424" s="90"/>
    </row>
    <row r="425" spans="10:26" ht="15" customHeight="1">
      <c r="J425" s="124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0:26" ht="15" customHeight="1">
      <c r="J426" s="124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0:26" ht="15" customHeight="1">
      <c r="J427" s="124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0:26" ht="15" customHeight="1">
      <c r="J428" s="124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0:26" ht="15" customHeight="1">
      <c r="J429" s="124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0:26" ht="15" customHeight="1">
      <c r="J430" s="124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0:26" ht="15" customHeight="1"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0:26" ht="15" customHeight="1"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2:26" ht="15" customHeight="1"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2:26" ht="15" customHeight="1"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2:26" ht="15" customHeight="1"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2:26" ht="15" customHeight="1"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2:26" ht="15" customHeight="1"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2:26" ht="15" customHeight="1"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2:26" ht="15" customHeight="1">
      <c r="B439" s="70"/>
      <c r="K439" s="90"/>
      <c r="L439" s="121"/>
      <c r="M439" s="121"/>
      <c r="N439" s="121"/>
      <c r="O439" s="121"/>
      <c r="P439" s="121"/>
      <c r="Q439" s="121"/>
      <c r="R439" s="121"/>
      <c r="S439" s="121"/>
      <c r="T439" s="90"/>
      <c r="U439" s="90"/>
      <c r="V439" s="90"/>
      <c r="W439" s="90"/>
      <c r="X439" s="90"/>
      <c r="Y439" s="90"/>
      <c r="Z439" s="90"/>
    </row>
    <row r="440" spans="2:26" ht="15" customHeight="1">
      <c r="K440" s="90"/>
      <c r="L440" s="121"/>
      <c r="M440" s="121"/>
      <c r="N440" s="121"/>
      <c r="O440" s="121"/>
      <c r="P440" s="121"/>
      <c r="Q440" s="121"/>
      <c r="R440" s="121"/>
      <c r="S440" s="121"/>
      <c r="T440" s="90"/>
      <c r="U440" s="90"/>
      <c r="V440" s="90"/>
      <c r="W440" s="90"/>
      <c r="X440" s="90"/>
      <c r="Y440" s="90"/>
      <c r="Z440" s="90"/>
    </row>
    <row r="441" spans="2:26" ht="15" customHeight="1">
      <c r="B441" s="70" t="s">
        <v>298</v>
      </c>
      <c r="K441" s="90"/>
      <c r="L441" s="121"/>
      <c r="M441" s="121"/>
      <c r="N441" s="121"/>
      <c r="O441" s="121"/>
      <c r="P441" s="121"/>
      <c r="Q441" s="121"/>
      <c r="R441" s="121"/>
      <c r="S441" s="121"/>
      <c r="T441" s="90"/>
      <c r="U441" s="90"/>
      <c r="V441" s="90"/>
      <c r="W441" s="90"/>
      <c r="X441" s="90"/>
      <c r="Y441" s="90"/>
      <c r="Z441" s="90"/>
    </row>
    <row r="442" spans="2:26" ht="15" customHeight="1">
      <c r="K442" s="90"/>
      <c r="L442" s="121"/>
      <c r="M442" s="121"/>
      <c r="R442" s="121"/>
      <c r="S442" s="121"/>
      <c r="T442" s="90"/>
      <c r="U442" s="90"/>
      <c r="V442" s="90"/>
      <c r="W442" s="90"/>
      <c r="X442" s="90"/>
      <c r="Y442" s="90"/>
      <c r="Z442" s="90"/>
    </row>
    <row r="443" spans="2:26" ht="15" customHeight="1">
      <c r="K443" s="90"/>
      <c r="L443" s="121"/>
      <c r="M443" s="122"/>
      <c r="R443" s="121"/>
      <c r="S443" s="121"/>
      <c r="T443" s="90"/>
      <c r="U443" s="90"/>
      <c r="V443" s="90"/>
      <c r="W443" s="90"/>
      <c r="X443" s="90"/>
      <c r="Y443" s="90"/>
      <c r="Z443" s="90"/>
    </row>
    <row r="444" spans="2:26" ht="15" customHeight="1">
      <c r="K444" s="90"/>
      <c r="L444" s="121"/>
      <c r="M444" s="123"/>
      <c r="R444" s="121"/>
      <c r="S444" s="121"/>
      <c r="T444" s="90"/>
      <c r="U444" s="90"/>
      <c r="V444" s="90"/>
      <c r="W444" s="90"/>
      <c r="X444" s="90"/>
      <c r="Y444" s="90"/>
      <c r="Z444" s="90"/>
    </row>
    <row r="445" spans="2:26" ht="15" customHeight="1">
      <c r="K445" s="90"/>
      <c r="L445" s="121"/>
      <c r="M445" s="123"/>
      <c r="R445" s="121"/>
      <c r="S445" s="121"/>
      <c r="T445" s="90"/>
      <c r="U445" s="90"/>
      <c r="V445" s="90"/>
      <c r="W445" s="90"/>
      <c r="X445" s="90"/>
      <c r="Y445" s="90"/>
      <c r="Z445" s="90"/>
    </row>
    <row r="446" spans="2:26" ht="15" customHeight="1">
      <c r="K446" s="90"/>
      <c r="L446" s="121"/>
      <c r="M446" s="123"/>
      <c r="R446" s="121"/>
      <c r="S446" s="121"/>
      <c r="T446" s="90"/>
      <c r="U446" s="90"/>
      <c r="V446" s="90"/>
      <c r="W446" s="90"/>
      <c r="X446" s="90"/>
      <c r="Y446" s="90"/>
      <c r="Z446" s="90"/>
    </row>
    <row r="447" spans="2:26" ht="15" customHeight="1">
      <c r="K447" s="90"/>
      <c r="L447" s="121"/>
      <c r="M447" s="121"/>
      <c r="N447" s="121"/>
      <c r="O447" s="121"/>
      <c r="P447" s="121"/>
      <c r="Q447" s="121"/>
      <c r="R447" s="121"/>
      <c r="S447" s="121"/>
      <c r="T447" s="90"/>
      <c r="U447" s="90"/>
      <c r="V447" s="90"/>
      <c r="W447" s="90"/>
      <c r="X447" s="90"/>
      <c r="Y447" s="90"/>
      <c r="Z447" s="90"/>
    </row>
    <row r="448" spans="2:26" ht="15" customHeight="1">
      <c r="K448" s="90"/>
      <c r="L448" s="121"/>
      <c r="M448" s="121"/>
      <c r="N448" s="121"/>
      <c r="O448" s="121"/>
      <c r="P448" s="121"/>
      <c r="Q448" s="121"/>
      <c r="R448" s="121"/>
      <c r="S448" s="121"/>
      <c r="T448" s="90"/>
      <c r="U448" s="90"/>
      <c r="V448" s="90"/>
      <c r="W448" s="90"/>
      <c r="X448" s="90"/>
      <c r="Y448" s="90"/>
      <c r="Z448" s="90"/>
    </row>
    <row r="449" spans="11:26" ht="15" customHeight="1"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1:26" ht="15" customHeight="1"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1:26" ht="15" customHeight="1"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1:26" ht="15" customHeight="1"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1:26" ht="15" customHeight="1"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1:26" ht="15" customHeight="1"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1:26" ht="15" customHeight="1"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1:26" ht="15" customHeight="1"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1:26" ht="15" customHeight="1"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1:26" ht="15" customHeight="1"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1:26" ht="15" customHeight="1"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1:26" ht="15" customHeight="1"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1:26" ht="15" customHeight="1"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1:26" ht="15" customHeight="1"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1:26" ht="15" customHeight="1"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1:26" ht="15" customHeight="1"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2:33" ht="15" customHeight="1">
      <c r="K465" s="90"/>
      <c r="L465" s="90"/>
      <c r="M465" s="90"/>
      <c r="N465" s="90" t="s">
        <v>157</v>
      </c>
      <c r="O465" s="90" t="s">
        <v>158</v>
      </c>
      <c r="P465" s="90" t="s">
        <v>159</v>
      </c>
      <c r="Q465" s="90" t="s">
        <v>160</v>
      </c>
      <c r="R465" s="90" t="s">
        <v>161</v>
      </c>
      <c r="S465" s="90"/>
      <c r="T465" s="90"/>
      <c r="U465" s="90"/>
      <c r="V465" s="90"/>
      <c r="W465" s="90"/>
      <c r="X465" s="90"/>
      <c r="Y465" s="90"/>
      <c r="Z465" s="90"/>
    </row>
    <row r="466" spans="2:33" ht="15" customHeight="1">
      <c r="K466" s="90"/>
      <c r="L466" s="90"/>
      <c r="M466" s="91" t="s">
        <v>6</v>
      </c>
      <c r="N466" s="105">
        <v>6.1176470588235299</v>
      </c>
      <c r="O466" s="105">
        <v>5.1764705882352944</v>
      </c>
      <c r="P466" s="105">
        <v>5.117647058823529</v>
      </c>
      <c r="Q466" s="105">
        <v>4.8235294117647047</v>
      </c>
      <c r="R466" s="105">
        <v>5.5499999999999989</v>
      </c>
      <c r="S466" s="90"/>
      <c r="T466" s="90"/>
      <c r="U466" s="90"/>
      <c r="V466" s="90"/>
      <c r="W466" s="90"/>
      <c r="X466" s="90"/>
      <c r="Y466" s="90"/>
      <c r="Z466" s="90"/>
    </row>
    <row r="467" spans="2:33" ht="15" customHeight="1">
      <c r="B467" s="70" t="s">
        <v>275</v>
      </c>
      <c r="K467" s="90"/>
      <c r="L467" s="90"/>
      <c r="M467" s="95" t="s">
        <v>7</v>
      </c>
      <c r="N467" s="106">
        <v>5.7777777777777777</v>
      </c>
      <c r="O467" s="106">
        <v>4.5555555555555554</v>
      </c>
      <c r="P467" s="106">
        <v>4.333333333333333</v>
      </c>
      <c r="Q467" s="106">
        <v>5.666666666666667</v>
      </c>
      <c r="R467" s="106">
        <v>5.666666666666667</v>
      </c>
      <c r="S467" s="90"/>
      <c r="T467" s="90"/>
      <c r="U467" s="90"/>
      <c r="V467" s="90"/>
      <c r="W467" s="90"/>
      <c r="X467" s="90"/>
      <c r="Y467" s="90"/>
      <c r="Z467" s="90"/>
    </row>
    <row r="468" spans="2:33" ht="15" customHeight="1">
      <c r="K468" s="90"/>
      <c r="L468" s="90"/>
      <c r="M468" s="95" t="s">
        <v>8</v>
      </c>
      <c r="N468" s="106">
        <v>5.3555555555555552</v>
      </c>
      <c r="O468" s="106">
        <v>4.5777777777777784</v>
      </c>
      <c r="P468" s="106">
        <v>4.666666666666667</v>
      </c>
      <c r="Q468" s="106">
        <v>4.62222222222222</v>
      </c>
      <c r="R468" s="106">
        <v>5.3260869565217384</v>
      </c>
      <c r="S468" s="90"/>
      <c r="T468" s="90"/>
      <c r="U468" s="90"/>
      <c r="V468" s="90"/>
      <c r="W468" s="90"/>
      <c r="X468" s="90"/>
      <c r="Y468" s="90"/>
      <c r="Z468" s="90"/>
    </row>
    <row r="469" spans="2:33" ht="15" customHeight="1">
      <c r="B469" s="70" t="s">
        <v>162</v>
      </c>
      <c r="K469" s="90"/>
      <c r="L469" s="90"/>
      <c r="M469" s="95" t="s">
        <v>9</v>
      </c>
      <c r="N469" s="106">
        <v>5.4222222222222207</v>
      </c>
      <c r="O469" s="106">
        <v>4.9555555555555557</v>
      </c>
      <c r="P469" s="106">
        <v>4.2888888888888896</v>
      </c>
      <c r="Q469" s="106">
        <v>4.5555555555555545</v>
      </c>
      <c r="R469" s="106">
        <v>5.2826086956521721</v>
      </c>
      <c r="S469" s="90"/>
      <c r="T469" s="90"/>
      <c r="U469" s="90"/>
      <c r="V469" s="90"/>
      <c r="W469" s="90"/>
      <c r="X469" s="90"/>
      <c r="Y469" s="90"/>
      <c r="Z469" s="90"/>
    </row>
    <row r="470" spans="2:33" ht="15" customHeight="1"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2:33" ht="15" customHeight="1"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2:33" ht="15" customHeight="1"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2:33" ht="15" customHeight="1"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2:33" ht="15" customHeight="1"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2:33" ht="15" customHeight="1"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2:33" ht="15" customHeight="1"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2:33" ht="15" customHeight="1"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2:33" ht="15" customHeight="1"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2:33" ht="15" customHeight="1">
      <c r="K479" s="90"/>
      <c r="L479" s="90"/>
      <c r="M479" s="90"/>
      <c r="N479" s="90"/>
      <c r="O479" s="90"/>
      <c r="P479" s="90"/>
      <c r="Q479" s="90"/>
      <c r="R479" s="397" t="s">
        <v>326</v>
      </c>
      <c r="S479" s="397"/>
      <c r="T479" s="397"/>
      <c r="U479" s="397"/>
      <c r="V479" s="397"/>
      <c r="W479" s="397"/>
      <c r="X479" s="397"/>
      <c r="Y479" s="397"/>
      <c r="Z479" s="397"/>
      <c r="AA479" s="397"/>
      <c r="AB479" s="397"/>
      <c r="AC479" s="397"/>
      <c r="AD479" s="397"/>
      <c r="AE479" s="397"/>
      <c r="AF479" s="397"/>
      <c r="AG479" s="90"/>
    </row>
    <row r="480" spans="2:33" ht="15" customHeight="1"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</row>
    <row r="481" spans="2:33" ht="15" customHeight="1">
      <c r="K481" s="90"/>
      <c r="L481" s="90"/>
      <c r="M481" s="90"/>
      <c r="N481" s="90"/>
      <c r="O481" s="90"/>
      <c r="P481" s="90"/>
      <c r="Q481" s="90"/>
      <c r="R481" s="90"/>
      <c r="S481" s="90" t="s">
        <v>327</v>
      </c>
      <c r="T481" s="90" t="s">
        <v>164</v>
      </c>
      <c r="U481" s="90" t="s">
        <v>166</v>
      </c>
      <c r="V481" s="90" t="s">
        <v>167</v>
      </c>
      <c r="W481" s="90" t="s">
        <v>328</v>
      </c>
      <c r="X481" s="90" t="s">
        <v>170</v>
      </c>
      <c r="Y481" s="90" t="s">
        <v>171</v>
      </c>
      <c r="Z481" s="90" t="s">
        <v>172</v>
      </c>
      <c r="AA481" s="90" t="s">
        <v>173</v>
      </c>
      <c r="AB481" s="90" t="s">
        <v>174</v>
      </c>
      <c r="AC481" s="90" t="s">
        <v>329</v>
      </c>
      <c r="AD481" s="90" t="s">
        <v>177</v>
      </c>
      <c r="AE481" s="90" t="s">
        <v>178</v>
      </c>
      <c r="AF481" s="90" t="s">
        <v>179</v>
      </c>
      <c r="AG481" s="90"/>
    </row>
    <row r="482" spans="2:33" ht="15" customHeight="1">
      <c r="K482" s="90"/>
      <c r="L482" s="90"/>
      <c r="M482" s="90"/>
      <c r="N482" s="90"/>
      <c r="O482" s="90"/>
      <c r="P482" s="90"/>
      <c r="Q482" s="90"/>
      <c r="R482" s="117" t="s">
        <v>6</v>
      </c>
      <c r="S482" s="148">
        <v>1.3809523809523809</v>
      </c>
      <c r="T482" s="149">
        <v>-0.2857142857142857</v>
      </c>
      <c r="U482" s="149">
        <v>-0.57142857142857151</v>
      </c>
      <c r="V482" s="148">
        <v>-2.9999999999999996</v>
      </c>
      <c r="W482" s="148">
        <v>-1.4761904761904763</v>
      </c>
      <c r="X482" s="148">
        <v>-1.2857142857142858</v>
      </c>
      <c r="Y482" s="148">
        <v>-2.1904761904761907</v>
      </c>
      <c r="Z482" s="148">
        <v>-1.9523809523809521</v>
      </c>
      <c r="AA482" s="148">
        <v>-1.2380952380952386</v>
      </c>
      <c r="AB482" s="148">
        <v>-1.8571428571428572</v>
      </c>
      <c r="AC482" s="149">
        <v>-0.66666666666666663</v>
      </c>
      <c r="AD482" s="148">
        <v>-1.7619047619047619</v>
      </c>
      <c r="AE482" s="148">
        <v>-1.6666666666666667</v>
      </c>
      <c r="AF482" s="148">
        <v>-1</v>
      </c>
      <c r="AG482" s="90"/>
    </row>
    <row r="483" spans="2:33" ht="15" customHeight="1">
      <c r="B483" s="70"/>
      <c r="K483" s="90"/>
      <c r="L483" s="90"/>
      <c r="M483" s="90"/>
      <c r="N483" s="90"/>
      <c r="O483" s="90"/>
      <c r="P483" s="90"/>
      <c r="Q483" s="90"/>
      <c r="R483" s="117" t="s">
        <v>7</v>
      </c>
      <c r="S483" s="149">
        <v>0.89999999999999991</v>
      </c>
      <c r="T483" s="149">
        <v>-9.9999999999999992E-2</v>
      </c>
      <c r="U483" s="149">
        <v>-0.6</v>
      </c>
      <c r="V483" s="148">
        <v>-3.9999999999999996</v>
      </c>
      <c r="W483" s="149">
        <v>-0.3</v>
      </c>
      <c r="X483" s="148">
        <v>-1.1000000000000001</v>
      </c>
      <c r="Y483" s="148">
        <v>-1.2</v>
      </c>
      <c r="Z483" s="148">
        <v>-1.1000000000000001</v>
      </c>
      <c r="AA483" s="148">
        <v>-1.2</v>
      </c>
      <c r="AB483" s="148">
        <v>-1.2</v>
      </c>
      <c r="AC483" s="148">
        <v>-1.2</v>
      </c>
      <c r="AD483" s="148">
        <v>-1.4</v>
      </c>
      <c r="AE483" s="149">
        <v>-0.90000000000000024</v>
      </c>
      <c r="AF483" s="148">
        <v>-1.1000000000000001</v>
      </c>
      <c r="AG483" s="90"/>
    </row>
    <row r="484" spans="2:33" ht="15" customHeight="1">
      <c r="K484" s="90"/>
      <c r="L484" s="90"/>
      <c r="M484" s="90"/>
      <c r="N484" s="90"/>
      <c r="O484" s="90"/>
      <c r="P484" s="90"/>
      <c r="Q484" s="90"/>
      <c r="R484" s="117" t="s">
        <v>8</v>
      </c>
      <c r="S484" s="148">
        <v>1.1874999999999996</v>
      </c>
      <c r="T484" s="148">
        <v>0</v>
      </c>
      <c r="U484" s="148">
        <v>-1.208333333333333</v>
      </c>
      <c r="V484" s="148">
        <v>-3.2291666666666656</v>
      </c>
      <c r="W484" s="149">
        <v>-6.25E-2</v>
      </c>
      <c r="X484" s="148">
        <v>-1.125</v>
      </c>
      <c r="Y484" s="148">
        <v>-1.9791666666666672</v>
      </c>
      <c r="Z484" s="148">
        <v>-1.4166666666666667</v>
      </c>
      <c r="AA484" s="149">
        <v>-0.87500000000000022</v>
      </c>
      <c r="AB484" s="148">
        <v>-1.9583333333333333</v>
      </c>
      <c r="AC484" s="148">
        <v>-1.458333333333333</v>
      </c>
      <c r="AD484" s="148">
        <v>-1.9791666666666667</v>
      </c>
      <c r="AE484" s="149">
        <v>-0.70833333333333348</v>
      </c>
      <c r="AF484" s="148">
        <v>-1</v>
      </c>
      <c r="AG484" s="90"/>
    </row>
    <row r="485" spans="2:33" ht="15" customHeight="1">
      <c r="K485" s="90"/>
      <c r="L485" s="90"/>
      <c r="M485" s="90"/>
      <c r="N485" s="90" t="s">
        <v>163</v>
      </c>
      <c r="O485" s="90" t="s">
        <v>164</v>
      </c>
      <c r="P485" s="90"/>
      <c r="Q485" s="90"/>
      <c r="R485" s="117" t="s">
        <v>9</v>
      </c>
      <c r="S485" s="148">
        <v>1.4313725490196081</v>
      </c>
      <c r="T485" s="149">
        <v>-0.78431372549019607</v>
      </c>
      <c r="U485" s="149">
        <v>-0.8431372549019609</v>
      </c>
      <c r="V485" s="148">
        <v>-3.5294117647058831</v>
      </c>
      <c r="W485" s="148">
        <v>-1.0980392156862744</v>
      </c>
      <c r="X485" s="148">
        <v>-1.411764705882353</v>
      </c>
      <c r="Y485" s="148">
        <v>-2.0980392156862737</v>
      </c>
      <c r="Z485" s="148">
        <v>-1.2156862745098038</v>
      </c>
      <c r="AA485" s="149">
        <v>-0.39215686274509798</v>
      </c>
      <c r="AB485" s="148">
        <v>-1.9411764705882355</v>
      </c>
      <c r="AC485" s="149">
        <v>-0.90196078431372528</v>
      </c>
      <c r="AD485" s="148">
        <v>-1.5882352941176472</v>
      </c>
      <c r="AE485" s="148">
        <v>-1.5686274509803924</v>
      </c>
      <c r="AF485" s="148">
        <v>-1.0980392156862746</v>
      </c>
      <c r="AG485" s="90"/>
    </row>
    <row r="486" spans="2:33" ht="15" customHeight="1">
      <c r="K486" s="90"/>
      <c r="L486" s="90"/>
      <c r="M486" s="91" t="s">
        <v>6</v>
      </c>
      <c r="N486" s="105">
        <v>5.0952380952380949</v>
      </c>
      <c r="O486" s="105">
        <v>3.0476190476190479</v>
      </c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</row>
    <row r="487" spans="2:33" ht="15" customHeight="1">
      <c r="K487" s="90"/>
      <c r="L487" s="90"/>
      <c r="M487" s="95" t="s">
        <v>7</v>
      </c>
      <c r="N487" s="106">
        <v>4.9000000000000004</v>
      </c>
      <c r="O487" s="106">
        <v>4.0999999999999996</v>
      </c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2:33" ht="15" customHeight="1">
      <c r="K488" s="90"/>
      <c r="L488" s="90"/>
      <c r="M488" s="95" t="s">
        <v>8</v>
      </c>
      <c r="N488" s="106">
        <v>5.2857142857142856</v>
      </c>
      <c r="O488" s="106">
        <v>3.4999999999999996</v>
      </c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2:33" ht="15" customHeight="1">
      <c r="K489" s="90"/>
      <c r="L489" s="90"/>
      <c r="M489" s="95" t="s">
        <v>9</v>
      </c>
      <c r="N489" s="106">
        <v>4.9999999999999991</v>
      </c>
      <c r="O489" s="106">
        <v>3.215686274509804</v>
      </c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2:33" ht="15" customHeight="1"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2:33" ht="15" customHeight="1"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2:33" ht="15" customHeight="1"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2:33" ht="15" customHeight="1"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2:33" ht="15" customHeight="1"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2:33" ht="15" customHeight="1">
      <c r="B495" s="70" t="s">
        <v>165</v>
      </c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2:33" ht="15" customHeight="1"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1:26" ht="15" customHeight="1"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1:26" ht="15" customHeight="1"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1:26" ht="15" customHeight="1"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1:26" ht="15" customHeight="1"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1:26" ht="15" customHeight="1"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1:26" ht="15" customHeight="1"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1:26" ht="15" customHeight="1"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1:26" ht="15" customHeight="1"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1:26" ht="15" customHeight="1"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1:26" ht="15" customHeight="1"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1:26" ht="15" customHeight="1"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1:26" ht="15" customHeight="1">
      <c r="K508" s="90"/>
      <c r="L508" s="90"/>
      <c r="M508" s="90"/>
      <c r="N508" s="90" t="s">
        <v>166</v>
      </c>
      <c r="O508" s="90" t="s">
        <v>167</v>
      </c>
      <c r="P508" s="90" t="s">
        <v>168</v>
      </c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1:26" ht="15" customHeight="1">
      <c r="K509" s="90"/>
      <c r="L509" s="90"/>
      <c r="M509" s="91" t="s">
        <v>6</v>
      </c>
      <c r="N509" s="105">
        <v>4.8571428571428577</v>
      </c>
      <c r="O509" s="105">
        <v>2.7619047619047619</v>
      </c>
      <c r="P509" s="105">
        <v>3.6190476190476186</v>
      </c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1:26" ht="15" customHeight="1">
      <c r="K510" s="90"/>
      <c r="L510" s="90"/>
      <c r="M510" s="95" t="s">
        <v>7</v>
      </c>
      <c r="N510" s="106">
        <v>5.0999999999999996</v>
      </c>
      <c r="O510" s="106">
        <v>2.5</v>
      </c>
      <c r="P510" s="106">
        <v>4.2</v>
      </c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1:26" ht="15" customHeight="1">
      <c r="K511" s="90"/>
      <c r="L511" s="90"/>
      <c r="M511" s="95" t="s">
        <v>8</v>
      </c>
      <c r="N511" s="106">
        <v>4.2244897959183669</v>
      </c>
      <c r="O511" s="106">
        <v>2.2244897959183665</v>
      </c>
      <c r="P511" s="106">
        <v>5.1224489795918364</v>
      </c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1:26" ht="15" customHeight="1">
      <c r="K512" s="90"/>
      <c r="L512" s="90"/>
      <c r="M512" s="95" t="s">
        <v>9</v>
      </c>
      <c r="N512" s="106">
        <v>4.2549019607843155</v>
      </c>
      <c r="O512" s="106">
        <v>2.0196078431372553</v>
      </c>
      <c r="P512" s="106">
        <v>4.0980392156862733</v>
      </c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2:26" ht="15" customHeight="1"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2:26" ht="15" customHeight="1"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2:26" ht="15" customHeight="1"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2:26" ht="15" customHeight="1"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2:26" ht="15" customHeight="1"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2:26" ht="15" customHeight="1"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2:26" ht="15" customHeight="1"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2:26" ht="15" customHeight="1"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2:26" ht="15" customHeight="1">
      <c r="B521" s="70" t="s">
        <v>169</v>
      </c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2:26" ht="15" customHeight="1"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2:26" ht="15" customHeight="1"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2:26" ht="15" customHeight="1"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2:26" ht="15" customHeight="1"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2:26" ht="15" customHeight="1"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2:26" ht="15" customHeight="1"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2:26" ht="15" customHeight="1"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1:26" ht="15" customHeight="1"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1:26" ht="15" customHeight="1">
      <c r="K530" s="90"/>
      <c r="L530" s="90"/>
      <c r="M530" s="90"/>
      <c r="N530" s="90" t="s">
        <v>170</v>
      </c>
      <c r="O530" s="90" t="s">
        <v>171</v>
      </c>
      <c r="P530" s="90" t="s">
        <v>172</v>
      </c>
      <c r="Q530" s="90" t="s">
        <v>173</v>
      </c>
      <c r="R530" s="90" t="s">
        <v>174</v>
      </c>
      <c r="S530" s="90" t="s">
        <v>175</v>
      </c>
      <c r="T530" s="90"/>
      <c r="U530" s="90"/>
      <c r="V530" s="90"/>
      <c r="W530" s="90"/>
      <c r="X530" s="90"/>
      <c r="Y530" s="90"/>
      <c r="Z530" s="90"/>
    </row>
    <row r="531" spans="11:26" ht="15" customHeight="1">
      <c r="K531" s="90"/>
      <c r="L531" s="90"/>
      <c r="M531" s="91" t="s">
        <v>6</v>
      </c>
      <c r="N531" s="105">
        <v>4.2380952380952381</v>
      </c>
      <c r="O531" s="105">
        <v>3.6190476190476191</v>
      </c>
      <c r="P531" s="105">
        <v>3.9047619047619042</v>
      </c>
      <c r="Q531" s="105">
        <v>4.7142857142857135</v>
      </c>
      <c r="R531" s="105">
        <v>3.0952380952380949</v>
      </c>
      <c r="S531" s="105">
        <v>5.8571428571428568</v>
      </c>
      <c r="T531" s="90"/>
      <c r="U531" s="90"/>
      <c r="V531" s="90"/>
      <c r="W531" s="90"/>
      <c r="X531" s="90"/>
      <c r="Y531" s="90"/>
      <c r="Z531" s="90"/>
    </row>
    <row r="532" spans="11:26" ht="15" customHeight="1">
      <c r="K532" s="90"/>
      <c r="L532" s="90"/>
      <c r="M532" s="95" t="s">
        <v>7</v>
      </c>
      <c r="N532" s="106">
        <v>4.6000000000000005</v>
      </c>
      <c r="O532" s="106">
        <v>4.0999999999999996</v>
      </c>
      <c r="P532" s="106">
        <v>3.9999999999999996</v>
      </c>
      <c r="Q532" s="106">
        <v>5</v>
      </c>
      <c r="R532" s="106">
        <v>4.2</v>
      </c>
      <c r="S532" s="106">
        <v>5.2</v>
      </c>
      <c r="T532" s="90"/>
      <c r="U532" s="90"/>
      <c r="V532" s="90"/>
      <c r="W532" s="90"/>
      <c r="X532" s="90"/>
      <c r="Y532" s="90"/>
      <c r="Z532" s="90"/>
    </row>
    <row r="533" spans="11:26" ht="15" customHeight="1">
      <c r="K533" s="90"/>
      <c r="L533" s="90"/>
      <c r="M533" s="95" t="s">
        <v>8</v>
      </c>
      <c r="N533" s="106">
        <v>4.9387755102040805</v>
      </c>
      <c r="O533" s="106">
        <v>4.0000000000000009</v>
      </c>
      <c r="P533" s="106">
        <v>4.3673469387755093</v>
      </c>
      <c r="Q533" s="106">
        <v>5.1632653061224509</v>
      </c>
      <c r="R533" s="106">
        <v>3.6938775510204085</v>
      </c>
      <c r="S533" s="106">
        <v>4.8571428571428568</v>
      </c>
      <c r="T533" s="90"/>
      <c r="U533" s="90"/>
      <c r="V533" s="90"/>
      <c r="W533" s="90"/>
      <c r="X533" s="90"/>
      <c r="Y533" s="90"/>
      <c r="Z533" s="90"/>
    </row>
    <row r="534" spans="11:26" ht="15" customHeight="1">
      <c r="K534" s="90"/>
      <c r="L534" s="90"/>
      <c r="M534" s="95" t="s">
        <v>9</v>
      </c>
      <c r="N534" s="106">
        <v>4.352941176470587</v>
      </c>
      <c r="O534" s="106">
        <v>3.3529411764705883</v>
      </c>
      <c r="P534" s="106">
        <v>3.7647058823529402</v>
      </c>
      <c r="Q534" s="106">
        <v>5.1176470588235299</v>
      </c>
      <c r="R534" s="106">
        <v>3.5490196078431371</v>
      </c>
      <c r="S534" s="106">
        <v>5.4313725490196081</v>
      </c>
      <c r="T534" s="90"/>
      <c r="U534" s="90"/>
      <c r="V534" s="90"/>
      <c r="W534" s="90"/>
      <c r="X534" s="90"/>
      <c r="Y534" s="90"/>
      <c r="Z534" s="90"/>
    </row>
    <row r="535" spans="11:26" ht="15" customHeight="1"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1:26" ht="15" customHeight="1"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1:26" ht="15" customHeight="1"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1:26" ht="15" customHeight="1"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1:26" ht="15" customHeight="1"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1:26" ht="15" customHeight="1"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1:26" ht="15" customHeight="1">
      <c r="K541" s="90"/>
      <c r="L541" s="121"/>
      <c r="M541" s="121"/>
      <c r="N541" s="121"/>
      <c r="O541" s="121"/>
      <c r="P541" s="121"/>
      <c r="Q541" s="121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1:26" ht="15" customHeight="1">
      <c r="K542" s="90"/>
      <c r="L542" s="121"/>
      <c r="M542" s="121"/>
      <c r="N542" s="121"/>
      <c r="O542" s="121"/>
      <c r="P542" s="121"/>
      <c r="Q542" s="121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1:26" ht="15" customHeight="1">
      <c r="K543" s="90"/>
      <c r="L543" s="121"/>
      <c r="M543" s="121"/>
      <c r="N543" s="121"/>
      <c r="O543" s="121"/>
      <c r="P543" s="121"/>
      <c r="Q543" s="121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1:26" ht="15" customHeight="1">
      <c r="K544" s="90"/>
      <c r="L544" s="121"/>
      <c r="M544" s="121"/>
      <c r="N544" s="121"/>
      <c r="O544" s="121"/>
      <c r="P544" s="121"/>
      <c r="Q544" s="121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2:26" ht="15" customHeight="1">
      <c r="K545" s="90"/>
      <c r="L545" s="121"/>
      <c r="M545" s="121"/>
      <c r="N545" s="121"/>
      <c r="O545" s="121"/>
      <c r="P545" s="121"/>
      <c r="Q545" s="121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2:26" ht="15" customHeight="1">
      <c r="K546" s="90"/>
      <c r="L546" s="121"/>
      <c r="M546" s="121"/>
      <c r="N546" s="121"/>
      <c r="O546" s="121"/>
      <c r="P546" s="121"/>
      <c r="Q546" s="121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2:26" ht="15" customHeight="1">
      <c r="B547" s="70" t="s">
        <v>176</v>
      </c>
      <c r="K547" s="90"/>
      <c r="L547" s="121"/>
      <c r="M547" s="121"/>
      <c r="N547" s="121"/>
      <c r="O547" s="121"/>
      <c r="P547" s="121"/>
      <c r="Q547" s="121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2:26" ht="15" customHeight="1">
      <c r="K548" s="90"/>
      <c r="L548" s="121"/>
      <c r="M548" s="121"/>
      <c r="N548" s="121"/>
      <c r="O548" s="121"/>
      <c r="P548" s="121"/>
      <c r="Q548" s="121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2:26" ht="15" customHeight="1">
      <c r="B549" s="70"/>
      <c r="K549" s="90"/>
      <c r="L549" s="121"/>
      <c r="M549" s="121"/>
      <c r="N549" s="121"/>
      <c r="O549" s="121"/>
      <c r="P549" s="121"/>
      <c r="Q549" s="121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2:26" ht="15" customHeight="1">
      <c r="K550" s="90"/>
      <c r="L550" s="121"/>
      <c r="M550" s="121"/>
      <c r="N550" s="121"/>
      <c r="O550" s="121"/>
      <c r="P550" s="121"/>
      <c r="Q550" s="121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2:26" ht="15" customHeight="1">
      <c r="K551" s="90"/>
      <c r="L551" s="121"/>
      <c r="M551" s="121"/>
      <c r="N551" s="121"/>
      <c r="O551" s="121"/>
      <c r="P551" s="121"/>
      <c r="Q551" s="121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2:26" ht="15" customHeight="1">
      <c r="K552" s="90"/>
      <c r="L552" s="121"/>
      <c r="M552" s="121"/>
      <c r="Q552" s="121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2:26" ht="15" customHeight="1">
      <c r="K553" s="90"/>
      <c r="L553" s="121"/>
      <c r="M553" s="122"/>
      <c r="Q553" s="121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2:26" ht="15" customHeight="1">
      <c r="K554" s="90"/>
      <c r="L554" s="121"/>
      <c r="M554" s="123"/>
      <c r="Q554" s="121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2:26" ht="15" customHeight="1">
      <c r="K555" s="90"/>
      <c r="L555" s="121"/>
      <c r="M555" s="123"/>
      <c r="Q555" s="121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2:26" ht="15" customHeight="1">
      <c r="K556" s="90"/>
      <c r="L556" s="121"/>
      <c r="M556" s="123"/>
      <c r="Q556" s="121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2:26" ht="15" customHeight="1">
      <c r="K557" s="90"/>
      <c r="L557" s="121"/>
      <c r="M557" s="121"/>
      <c r="N557" s="121"/>
      <c r="O557" s="121"/>
      <c r="P557" s="121"/>
      <c r="Q557" s="121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2:26" ht="15" customHeight="1">
      <c r="K558" s="90"/>
      <c r="L558" s="121"/>
      <c r="M558" s="121"/>
      <c r="N558" s="121"/>
      <c r="O558" s="121"/>
      <c r="P558" s="121"/>
      <c r="Q558" s="121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2:26" ht="15" customHeight="1">
      <c r="K559" s="90"/>
      <c r="L559" s="121"/>
      <c r="M559" s="121"/>
      <c r="N559" s="121"/>
      <c r="O559" s="121"/>
      <c r="P559" s="121"/>
      <c r="Q559" s="121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2:26" ht="15" customHeight="1"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2:26" ht="15" customHeight="1"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2:26" ht="15" customHeight="1"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2:26" ht="15" customHeight="1"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2:26" ht="15" customHeight="1"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2:26" ht="15" customHeight="1"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2:26" ht="15" customHeight="1"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2:26" ht="15" customHeight="1"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2:26" ht="15" customHeight="1"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2:26" ht="15" customHeight="1"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2:26" ht="15" customHeight="1"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2:26" ht="15" customHeight="1"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2:26" ht="15" customHeight="1"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2:26" ht="35.25" customHeight="1" thickBot="1">
      <c r="B573" s="110" t="s">
        <v>276</v>
      </c>
      <c r="K573" s="90"/>
      <c r="L573" s="90"/>
      <c r="M573" s="90"/>
      <c r="N573" s="90" t="s">
        <v>177</v>
      </c>
      <c r="O573" s="90" t="s">
        <v>178</v>
      </c>
      <c r="P573" s="90" t="s">
        <v>179</v>
      </c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2:26" ht="15" customHeight="1">
      <c r="B574" s="61" t="s">
        <v>277</v>
      </c>
      <c r="K574" s="90"/>
      <c r="L574" s="90"/>
      <c r="M574" s="91" t="s">
        <v>6</v>
      </c>
      <c r="N574" s="105">
        <v>4.0952380952380949</v>
      </c>
      <c r="O574" s="105">
        <v>3.4761904761904763</v>
      </c>
      <c r="P574" s="105">
        <v>4.666666666666667</v>
      </c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2:26" ht="15" customHeight="1">
      <c r="K575" s="90"/>
      <c r="L575" s="90"/>
      <c r="M575" s="95" t="s">
        <v>7</v>
      </c>
      <c r="N575" s="106">
        <v>4.6999999999999993</v>
      </c>
      <c r="O575" s="106">
        <v>3.7999999999999994</v>
      </c>
      <c r="P575" s="106">
        <v>4.5000000000000009</v>
      </c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2:26" ht="15" customHeight="1">
      <c r="K576" s="90"/>
      <c r="L576" s="90"/>
      <c r="M576" s="95" t="s">
        <v>8</v>
      </c>
      <c r="N576" s="106">
        <v>4.1224489795918373</v>
      </c>
      <c r="O576" s="106">
        <v>4.0612244897959169</v>
      </c>
      <c r="P576" s="106">
        <v>4.2857142857142865</v>
      </c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1:26" ht="15" customHeight="1">
      <c r="K577" s="90"/>
      <c r="L577" s="90"/>
      <c r="M577" s="95" t="s">
        <v>9</v>
      </c>
      <c r="N577" s="106">
        <v>4.3725490196078418</v>
      </c>
      <c r="O577" s="106">
        <v>3.3921568627450984</v>
      </c>
      <c r="P577" s="106">
        <v>4.3137254901960764</v>
      </c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1:26" ht="15" customHeight="1"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1:26" ht="15" customHeight="1">
      <c r="K579" s="90"/>
      <c r="L579" s="90"/>
      <c r="M579" s="90"/>
      <c r="N579" s="90" t="s">
        <v>181</v>
      </c>
      <c r="O579" s="90"/>
      <c r="P579" s="90"/>
      <c r="Q579" s="90"/>
      <c r="R579" s="90" t="s">
        <v>182</v>
      </c>
      <c r="S579" s="90"/>
      <c r="T579" s="90"/>
      <c r="U579" s="90"/>
      <c r="V579" s="90"/>
      <c r="W579" s="90"/>
      <c r="X579" s="90"/>
      <c r="Y579" s="90"/>
      <c r="Z579" s="90"/>
    </row>
    <row r="580" spans="11:26" ht="15" customHeight="1">
      <c r="K580" s="90"/>
      <c r="L580" s="90"/>
      <c r="M580" s="90"/>
      <c r="N580" s="90"/>
      <c r="O580" s="90"/>
      <c r="P580" s="90" t="s">
        <v>27</v>
      </c>
      <c r="Q580" s="90"/>
      <c r="R580" s="90"/>
      <c r="S580" s="90"/>
      <c r="T580" s="90" t="s">
        <v>27</v>
      </c>
      <c r="U580" s="90"/>
      <c r="V580" s="90"/>
      <c r="W580" s="90"/>
      <c r="X580" s="90"/>
      <c r="Y580" s="90"/>
      <c r="Z580" s="90"/>
    </row>
    <row r="581" spans="11:26" ht="15" customHeight="1">
      <c r="K581" s="90"/>
      <c r="L581" s="90"/>
      <c r="M581" s="90"/>
      <c r="N581" s="90"/>
      <c r="O581" s="90"/>
      <c r="P581" s="90" t="s">
        <v>4</v>
      </c>
      <c r="Q581" s="90" t="s">
        <v>5</v>
      </c>
      <c r="R581" s="90"/>
      <c r="S581" s="90"/>
      <c r="T581" s="90" t="s">
        <v>4</v>
      </c>
      <c r="U581" s="90" t="s">
        <v>5</v>
      </c>
      <c r="V581" s="90"/>
      <c r="W581" s="90"/>
      <c r="X581" s="90"/>
      <c r="Y581" s="90"/>
      <c r="Z581" s="90"/>
    </row>
    <row r="582" spans="11:26" ht="15" customHeight="1">
      <c r="K582" s="90"/>
      <c r="L582" s="90"/>
      <c r="M582" s="91" t="s">
        <v>6</v>
      </c>
      <c r="N582" s="125"/>
      <c r="O582" s="90"/>
      <c r="P582" s="90" t="s">
        <v>181</v>
      </c>
      <c r="Q582" s="90"/>
      <c r="R582" s="90"/>
      <c r="S582" s="90"/>
      <c r="T582" s="90" t="s">
        <v>182</v>
      </c>
      <c r="U582" s="90"/>
      <c r="X582" s="90"/>
      <c r="Y582" s="90"/>
      <c r="Z582" s="90"/>
    </row>
    <row r="583" spans="11:26" ht="15" customHeight="1">
      <c r="K583" s="90"/>
      <c r="L583" s="90"/>
      <c r="M583" s="95" t="s">
        <v>7</v>
      </c>
      <c r="N583" s="126"/>
      <c r="O583" s="90"/>
      <c r="P583" s="90" t="s">
        <v>27</v>
      </c>
      <c r="Q583" s="90"/>
      <c r="R583" s="90" t="s">
        <v>27</v>
      </c>
      <c r="S583" s="90"/>
      <c r="T583" s="90"/>
      <c r="U583" s="90"/>
      <c r="V583" s="90"/>
    </row>
    <row r="584" spans="11:26" ht="15" customHeight="1">
      <c r="K584" s="90"/>
      <c r="L584" s="90"/>
      <c r="M584" s="95" t="s">
        <v>8</v>
      </c>
      <c r="N584" s="126"/>
      <c r="O584" s="90"/>
      <c r="P584" s="90" t="s">
        <v>4</v>
      </c>
      <c r="Q584" s="90" t="s">
        <v>5</v>
      </c>
      <c r="R584" s="90" t="s">
        <v>4</v>
      </c>
      <c r="S584" s="90" t="s">
        <v>5</v>
      </c>
      <c r="T584" s="90"/>
      <c r="U584" s="90"/>
      <c r="V584" s="90"/>
    </row>
    <row r="585" spans="11:26" ht="15" customHeight="1">
      <c r="K585" s="90"/>
      <c r="L585" s="90"/>
      <c r="M585" s="95" t="s">
        <v>9</v>
      </c>
      <c r="N585" s="126"/>
      <c r="O585" s="91" t="s">
        <v>6</v>
      </c>
      <c r="P585" s="94">
        <v>1</v>
      </c>
      <c r="Q585" s="92">
        <v>4.7619047619047616E-2</v>
      </c>
      <c r="R585" s="94">
        <v>0</v>
      </c>
      <c r="S585" s="93">
        <v>0</v>
      </c>
      <c r="T585" s="90"/>
      <c r="U585" s="90"/>
      <c r="V585" s="90"/>
    </row>
    <row r="586" spans="11:26" ht="15" customHeight="1">
      <c r="K586" s="90"/>
      <c r="L586" s="90"/>
      <c r="M586" s="90"/>
      <c r="N586" s="90"/>
      <c r="O586" s="95" t="s">
        <v>7</v>
      </c>
      <c r="P586" s="98">
        <v>0</v>
      </c>
      <c r="Q586" s="96">
        <v>0</v>
      </c>
      <c r="R586" s="98">
        <v>1</v>
      </c>
      <c r="S586" s="97">
        <v>0.1</v>
      </c>
      <c r="T586" s="90"/>
      <c r="U586" s="90"/>
      <c r="V586" s="90"/>
    </row>
    <row r="587" spans="11:26" ht="15" customHeight="1">
      <c r="K587" s="90"/>
      <c r="L587" s="90"/>
      <c r="M587" s="90"/>
      <c r="N587" s="90"/>
      <c r="O587" s="95" t="s">
        <v>8</v>
      </c>
      <c r="P587" s="98">
        <v>3</v>
      </c>
      <c r="Q587" s="96">
        <v>6.1224489795918366E-2</v>
      </c>
      <c r="R587" s="98">
        <v>0</v>
      </c>
      <c r="S587" s="97">
        <v>0</v>
      </c>
      <c r="T587" s="90"/>
      <c r="U587" s="90"/>
      <c r="V587" s="90"/>
    </row>
    <row r="588" spans="11:26" ht="15" customHeight="1">
      <c r="K588" s="90"/>
      <c r="L588" s="90"/>
      <c r="M588" s="90"/>
      <c r="N588" s="90" t="s">
        <v>299</v>
      </c>
      <c r="O588" s="95" t="s">
        <v>9</v>
      </c>
      <c r="P588" s="98">
        <v>3</v>
      </c>
      <c r="Q588" s="96">
        <v>5.8823529411764712E-2</v>
      </c>
      <c r="R588" s="98">
        <v>2</v>
      </c>
      <c r="S588" s="97">
        <v>3.9215686274509803E-2</v>
      </c>
      <c r="T588" s="90"/>
      <c r="U588" s="90"/>
      <c r="V588" s="90"/>
    </row>
    <row r="589" spans="11:26" ht="15" customHeight="1">
      <c r="K589" s="90"/>
      <c r="L589" s="90"/>
      <c r="M589" s="91" t="s">
        <v>6</v>
      </c>
      <c r="N589" s="127"/>
      <c r="O589" s="99" t="s">
        <v>10</v>
      </c>
      <c r="P589" s="102">
        <v>7</v>
      </c>
      <c r="Q589" s="101">
        <v>5.3435114503816793E-2</v>
      </c>
      <c r="R589" s="102">
        <v>3</v>
      </c>
      <c r="S589" s="103">
        <v>2.2900763358778622E-2</v>
      </c>
      <c r="T589" s="90"/>
      <c r="U589" s="90"/>
      <c r="V589" s="90"/>
    </row>
    <row r="590" spans="11:26" ht="15" customHeight="1">
      <c r="K590" s="90"/>
      <c r="L590" s="90"/>
      <c r="M590" s="95" t="s">
        <v>7</v>
      </c>
      <c r="N590" s="127"/>
      <c r="O590" s="127">
        <v>1</v>
      </c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1:26" ht="15" customHeight="1">
      <c r="K591" s="90"/>
      <c r="L591" s="90"/>
      <c r="M591" s="95" t="s">
        <v>8</v>
      </c>
      <c r="N591" s="127"/>
      <c r="O591" s="99" t="s">
        <v>299</v>
      </c>
      <c r="P591" s="90" t="s">
        <v>300</v>
      </c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1:26" ht="15" customHeight="1">
      <c r="K592" s="90"/>
      <c r="L592" s="90"/>
      <c r="M592" s="95" t="s">
        <v>9</v>
      </c>
      <c r="N592" s="91" t="s">
        <v>6</v>
      </c>
      <c r="O592" s="127">
        <v>1</v>
      </c>
      <c r="P592" s="127">
        <v>0</v>
      </c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2:26" ht="15" customHeight="1">
      <c r="B593" s="70"/>
      <c r="K593" s="90"/>
      <c r="L593" s="90"/>
      <c r="M593" s="90"/>
      <c r="N593" s="95" t="s">
        <v>7</v>
      </c>
      <c r="O593" s="127">
        <v>0</v>
      </c>
      <c r="P593" s="127">
        <v>1</v>
      </c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2:26" ht="15" customHeight="1">
      <c r="K594" s="90"/>
      <c r="L594" s="90"/>
      <c r="M594" s="90"/>
      <c r="N594" s="95" t="s">
        <v>8</v>
      </c>
      <c r="O594" s="127">
        <v>1</v>
      </c>
      <c r="P594" s="127">
        <v>0</v>
      </c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2:26" ht="15" customHeight="1">
      <c r="K595" s="90"/>
      <c r="L595" s="90"/>
      <c r="M595" s="90"/>
      <c r="N595" s="95" t="s">
        <v>9</v>
      </c>
      <c r="O595" s="127">
        <f>3/5</f>
        <v>0.6</v>
      </c>
      <c r="P595" s="150">
        <v>0.4</v>
      </c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2:26" ht="15" customHeight="1"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2:26" ht="25.5" customHeight="1">
      <c r="B597" s="60" t="s">
        <v>278</v>
      </c>
      <c r="K597" s="90"/>
      <c r="L597" s="90"/>
      <c r="M597" s="91"/>
      <c r="N597" s="92"/>
      <c r="O597" s="93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2:26" ht="15" customHeight="1">
      <c r="K598" s="90"/>
      <c r="L598" s="90"/>
      <c r="M598" s="95"/>
      <c r="N598" s="96"/>
      <c r="O598" s="97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2:26" ht="15" customHeight="1">
      <c r="B599" s="70" t="s">
        <v>301</v>
      </c>
      <c r="K599" s="90"/>
      <c r="L599" s="90"/>
      <c r="M599" s="95"/>
      <c r="N599" s="96"/>
      <c r="O599" s="97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2:26" ht="15" customHeight="1">
      <c r="K600" s="90"/>
      <c r="L600" s="90"/>
      <c r="M600" s="95"/>
      <c r="N600" s="96"/>
      <c r="O600" s="97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2:26" ht="15" customHeight="1"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2:26" ht="15" customHeight="1"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2:26" ht="15" customHeight="1"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2:26" ht="15" customHeight="1"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2:26" ht="15" customHeight="1"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2:26" ht="15" customHeight="1"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2:26" ht="15" customHeight="1"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2:26" ht="15" customHeight="1"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2:26" ht="15" customHeight="1"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2:26" ht="15" customHeight="1"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2:26" ht="15" customHeight="1"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2:26" ht="15" customHeight="1"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2:26" ht="15" customHeight="1"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2:26" ht="15" customHeight="1"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2:26" ht="15" customHeight="1"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2:26" ht="15" customHeight="1">
      <c r="K616" s="90"/>
      <c r="L616" s="90"/>
      <c r="M616" s="90" t="s">
        <v>184</v>
      </c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2:26" ht="15" customHeight="1"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2:26" ht="15" customHeight="1">
      <c r="K618" s="90"/>
      <c r="L618" s="90"/>
      <c r="M618" s="90" t="s">
        <v>71</v>
      </c>
      <c r="N618" s="90" t="s">
        <v>72</v>
      </c>
      <c r="O618" s="90" t="s">
        <v>185</v>
      </c>
      <c r="P618" s="90" t="s">
        <v>186</v>
      </c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2:26" ht="15" customHeight="1">
      <c r="K619" s="90"/>
      <c r="L619" s="91" t="s">
        <v>6</v>
      </c>
      <c r="M619" s="92">
        <v>0</v>
      </c>
      <c r="N619" s="92">
        <v>1</v>
      </c>
      <c r="O619" s="92">
        <v>0</v>
      </c>
      <c r="P619" s="93">
        <v>0</v>
      </c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2:26" ht="15" customHeight="1">
      <c r="K620" s="90"/>
      <c r="L620" s="95" t="s">
        <v>8</v>
      </c>
      <c r="M620" s="96">
        <v>0.66666666666666674</v>
      </c>
      <c r="N620" s="96">
        <v>0</v>
      </c>
      <c r="O620" s="96">
        <v>0.33333333333333337</v>
      </c>
      <c r="P620" s="97">
        <v>0</v>
      </c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2:26" ht="15" customHeight="1">
      <c r="B621" s="70" t="s">
        <v>302</v>
      </c>
      <c r="K621" s="90"/>
      <c r="L621" s="95" t="s">
        <v>9</v>
      </c>
      <c r="M621" s="96">
        <v>1</v>
      </c>
      <c r="N621" s="96">
        <v>0</v>
      </c>
      <c r="O621" s="96">
        <v>0</v>
      </c>
      <c r="P621" s="97">
        <v>0</v>
      </c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2:26" ht="15" customHeight="1"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2:26" ht="15" customHeight="1"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2:26" ht="15" customHeight="1"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1:26" ht="15" customHeight="1"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1:26" ht="15" customHeight="1"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1:26" ht="15" customHeight="1"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1:26" ht="15" customHeight="1"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1:26" ht="15" customHeight="1"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1:26" ht="15" customHeight="1"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1:26" ht="15" customHeight="1"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1:26" ht="15" customHeight="1"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1:26" ht="15" customHeight="1"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1:26" ht="15" customHeight="1"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1:26" ht="15" customHeight="1"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1:26" ht="15" customHeight="1"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1:26" ht="15" customHeight="1"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1:26" ht="15" customHeight="1">
      <c r="K638" s="90"/>
      <c r="L638" s="90"/>
      <c r="M638" s="90" t="s">
        <v>188</v>
      </c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1:26" ht="15" customHeight="1"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1:26" ht="15" customHeight="1">
      <c r="K640" s="90"/>
      <c r="L640" s="90"/>
      <c r="M640" s="90" t="s">
        <v>189</v>
      </c>
      <c r="N640" s="90" t="s">
        <v>190</v>
      </c>
      <c r="O640" s="90" t="s">
        <v>191</v>
      </c>
      <c r="P640" s="90" t="s">
        <v>192</v>
      </c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2:28" ht="15" customHeight="1">
      <c r="K641" s="90"/>
      <c r="L641" s="91" t="s">
        <v>6</v>
      </c>
      <c r="M641" s="92">
        <v>0</v>
      </c>
      <c r="N641" s="92">
        <v>1</v>
      </c>
      <c r="O641" s="92">
        <v>0</v>
      </c>
      <c r="P641" s="93">
        <v>0</v>
      </c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2:28" ht="15" customHeight="1">
      <c r="K642" s="90"/>
      <c r="L642" s="95" t="s">
        <v>8</v>
      </c>
      <c r="M642" s="96">
        <v>0.33333333333333337</v>
      </c>
      <c r="N642" s="96">
        <v>0.33333333333333337</v>
      </c>
      <c r="O642" s="96">
        <v>0.33333333333333337</v>
      </c>
      <c r="P642" s="97">
        <v>0</v>
      </c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2:28" ht="15" customHeight="1">
      <c r="K643" s="90"/>
      <c r="L643" s="95" t="s">
        <v>9</v>
      </c>
      <c r="M643" s="96">
        <v>0</v>
      </c>
      <c r="N643" s="96">
        <v>1</v>
      </c>
      <c r="O643" s="96">
        <v>0</v>
      </c>
      <c r="P643" s="97">
        <v>0</v>
      </c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2:28" ht="15" customHeight="1"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2:28" ht="15" customHeight="1"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2:28" ht="15" customHeight="1"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2:28" ht="15" customHeight="1">
      <c r="B647" s="70" t="s">
        <v>193</v>
      </c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128"/>
      <c r="AB647" s="128"/>
    </row>
    <row r="648" spans="2:28" ht="15" customHeight="1"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128"/>
      <c r="AB648" s="128"/>
    </row>
    <row r="649" spans="2:28" ht="15" customHeight="1"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128"/>
      <c r="AB649" s="128"/>
    </row>
    <row r="650" spans="2:28" ht="15" customHeight="1"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128"/>
      <c r="AB650" s="128"/>
    </row>
    <row r="651" spans="2:28" ht="15" customHeight="1"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128"/>
      <c r="AB651" s="128"/>
    </row>
    <row r="652" spans="2:28" ht="15" customHeight="1">
      <c r="K652" s="90"/>
      <c r="L652" s="90"/>
      <c r="M652" s="90"/>
      <c r="N652" s="90" t="s">
        <v>194</v>
      </c>
      <c r="O652" s="90" t="s">
        <v>195</v>
      </c>
      <c r="P652" s="90" t="s">
        <v>196</v>
      </c>
      <c r="Q652" s="90" t="s">
        <v>197</v>
      </c>
      <c r="R652" s="90" t="s">
        <v>198</v>
      </c>
      <c r="S652" s="90" t="s">
        <v>199</v>
      </c>
      <c r="T652" s="90" t="s">
        <v>200</v>
      </c>
      <c r="U652" s="90" t="s">
        <v>201</v>
      </c>
      <c r="V652" s="90" t="s">
        <v>202</v>
      </c>
      <c r="W652" s="90" t="s">
        <v>46</v>
      </c>
      <c r="X652" s="90" t="s">
        <v>203</v>
      </c>
      <c r="Y652" s="90" t="s">
        <v>47</v>
      </c>
      <c r="Z652" s="90"/>
      <c r="AA652" s="128"/>
      <c r="AB652" s="128"/>
    </row>
    <row r="653" spans="2:28" ht="15" customHeight="1">
      <c r="K653" s="90"/>
      <c r="L653" s="90"/>
      <c r="M653" s="91" t="s">
        <v>6</v>
      </c>
      <c r="N653" s="92">
        <v>0.5</v>
      </c>
      <c r="O653" s="92">
        <v>0</v>
      </c>
      <c r="P653" s="92">
        <v>0</v>
      </c>
      <c r="Q653" s="92">
        <v>0</v>
      </c>
      <c r="R653" s="92">
        <v>0</v>
      </c>
      <c r="S653" s="92">
        <v>0</v>
      </c>
      <c r="T653" s="92">
        <v>0</v>
      </c>
      <c r="U653" s="92">
        <v>0</v>
      </c>
      <c r="V653" s="92">
        <v>0</v>
      </c>
      <c r="W653" s="92">
        <v>0.5</v>
      </c>
      <c r="X653" s="92">
        <v>0</v>
      </c>
      <c r="Y653" s="93">
        <v>0</v>
      </c>
      <c r="Z653" s="90"/>
      <c r="AA653" s="128"/>
      <c r="AB653" s="128"/>
    </row>
    <row r="654" spans="2:28" ht="15" customHeight="1">
      <c r="K654" s="90"/>
      <c r="L654" s="90"/>
      <c r="M654" s="95" t="s">
        <v>8</v>
      </c>
      <c r="N654" s="96">
        <f>4.2/37.4</f>
        <v>0.11229946524064172</v>
      </c>
      <c r="O654" s="96">
        <f>6.1/37.4</f>
        <v>0.16310160427807485</v>
      </c>
      <c r="P654" s="96">
        <f>2.12/37.4</f>
        <v>5.6684491978609627E-2</v>
      </c>
      <c r="Q654" s="96">
        <f>2.12/37.4</f>
        <v>5.6684491978609627E-2</v>
      </c>
      <c r="R654" s="96">
        <f>4.12/37.4</f>
        <v>0.11016042780748664</v>
      </c>
      <c r="S654" s="96">
        <v>0</v>
      </c>
      <c r="T654" s="96">
        <f>2.12/37.4</f>
        <v>5.6684491978609627E-2</v>
      </c>
      <c r="U654" s="96">
        <f>2.12/37.4</f>
        <v>5.6684491978609627E-2</v>
      </c>
      <c r="V654" s="96">
        <f>4.12/37.4</f>
        <v>0.11016042780748664</v>
      </c>
      <c r="W654" s="96">
        <f>6.12/37.4</f>
        <v>0.16363636363636364</v>
      </c>
      <c r="X654" s="96">
        <f>4.2/37.4</f>
        <v>0.11229946524064172</v>
      </c>
      <c r="Y654" s="97">
        <v>0</v>
      </c>
      <c r="Z654" s="90"/>
      <c r="AA654" s="128"/>
      <c r="AB654" s="128"/>
    </row>
    <row r="655" spans="2:28" ht="15" customHeight="1">
      <c r="K655" s="90"/>
      <c r="L655" s="90"/>
      <c r="M655" s="95" t="s">
        <v>9</v>
      </c>
      <c r="N655" s="96">
        <v>0</v>
      </c>
      <c r="O655" s="96">
        <v>0</v>
      </c>
      <c r="P655" s="96">
        <v>0</v>
      </c>
      <c r="Q655" s="96">
        <v>0</v>
      </c>
      <c r="R655" s="96">
        <v>0</v>
      </c>
      <c r="S655" s="96">
        <v>0</v>
      </c>
      <c r="T655" s="96">
        <f>2/14</f>
        <v>0.14285714285714285</v>
      </c>
      <c r="U655" s="96">
        <v>0</v>
      </c>
      <c r="V655" s="96">
        <f>2/14</f>
        <v>0.14285714285714285</v>
      </c>
      <c r="W655" s="96">
        <f>5.88/14</f>
        <v>0.42</v>
      </c>
      <c r="X655" s="96">
        <v>0</v>
      </c>
      <c r="Y655" s="97">
        <f>4/14</f>
        <v>0.2857142857142857</v>
      </c>
      <c r="Z655" s="90"/>
      <c r="AA655" s="128"/>
      <c r="AB655" s="128"/>
    </row>
    <row r="656" spans="2:28" ht="15" customHeight="1"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128"/>
      <c r="AB656" s="128"/>
    </row>
    <row r="657" spans="11:28" ht="15" customHeight="1"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128"/>
      <c r="AB657" s="128"/>
    </row>
    <row r="658" spans="11:28" ht="15" customHeight="1"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128"/>
      <c r="AB658" s="128"/>
    </row>
    <row r="659" spans="11:28" ht="15" customHeight="1"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128"/>
      <c r="AB659" s="128"/>
    </row>
    <row r="660" spans="11:28" ht="15" customHeight="1"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128"/>
      <c r="AB660" s="128"/>
    </row>
    <row r="661" spans="11:28" ht="15" customHeight="1"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128"/>
      <c r="AB661" s="128"/>
    </row>
    <row r="662" spans="11:28" ht="15" customHeight="1"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128"/>
      <c r="AB662" s="128"/>
    </row>
    <row r="663" spans="11:28" ht="15" customHeight="1">
      <c r="K663" s="90"/>
      <c r="L663" s="90"/>
      <c r="M663" s="90"/>
      <c r="N663" s="90" t="s">
        <v>194</v>
      </c>
      <c r="O663" s="90" t="s">
        <v>195</v>
      </c>
      <c r="P663" s="90" t="s">
        <v>196</v>
      </c>
      <c r="Q663" s="90" t="s">
        <v>197</v>
      </c>
      <c r="R663" s="90" t="s">
        <v>198</v>
      </c>
      <c r="S663" s="90" t="s">
        <v>199</v>
      </c>
      <c r="T663" s="90" t="s">
        <v>200</v>
      </c>
      <c r="U663" s="90" t="s">
        <v>201</v>
      </c>
      <c r="V663" s="90" t="s">
        <v>202</v>
      </c>
      <c r="W663" s="90" t="s">
        <v>46</v>
      </c>
      <c r="X663" s="90" t="s">
        <v>203</v>
      </c>
      <c r="Y663" s="90" t="s">
        <v>47</v>
      </c>
      <c r="Z663" s="90"/>
      <c r="AA663" s="128"/>
      <c r="AB663" s="128"/>
    </row>
    <row r="664" spans="11:28" ht="15" customHeight="1">
      <c r="K664" s="90"/>
      <c r="L664" s="90"/>
      <c r="M664" s="91" t="s">
        <v>6</v>
      </c>
      <c r="N664" s="92">
        <v>4.7619047619047616E-2</v>
      </c>
      <c r="O664" s="92">
        <v>0</v>
      </c>
      <c r="P664" s="92">
        <v>0</v>
      </c>
      <c r="Q664" s="92">
        <v>0</v>
      </c>
      <c r="R664" s="92">
        <v>0</v>
      </c>
      <c r="S664" s="92">
        <v>0</v>
      </c>
      <c r="T664" s="92">
        <v>0</v>
      </c>
      <c r="U664" s="92">
        <v>0</v>
      </c>
      <c r="V664" s="92">
        <v>0</v>
      </c>
      <c r="W664" s="92">
        <v>4.7619047619047616E-2</v>
      </c>
      <c r="X664" s="92">
        <v>0</v>
      </c>
      <c r="Y664" s="93">
        <v>0</v>
      </c>
      <c r="Z664" s="90"/>
      <c r="AA664" s="128"/>
      <c r="AB664" s="128"/>
    </row>
    <row r="665" spans="11:28" ht="15" customHeight="1">
      <c r="K665" s="90"/>
      <c r="L665" s="90"/>
      <c r="M665" s="95" t="s">
        <v>8</v>
      </c>
      <c r="N665" s="96">
        <v>4.1666666666666671E-2</v>
      </c>
      <c r="O665" s="96">
        <v>6.1224489795918366E-2</v>
      </c>
      <c r="P665" s="96">
        <v>2.1276595744680851E-2</v>
      </c>
      <c r="Q665" s="96">
        <v>2.1276595744680851E-2</v>
      </c>
      <c r="R665" s="96">
        <v>4.1666666666666671E-2</v>
      </c>
      <c r="S665" s="96">
        <v>0</v>
      </c>
      <c r="T665" s="96">
        <v>2.1276595744680851E-2</v>
      </c>
      <c r="U665" s="96">
        <v>2.1276595744680851E-2</v>
      </c>
      <c r="V665" s="96">
        <v>4.1666666666666671E-2</v>
      </c>
      <c r="W665" s="96">
        <v>6.1224489795918366E-2</v>
      </c>
      <c r="X665" s="96">
        <v>4.1666666666666671E-2</v>
      </c>
      <c r="Y665" s="97">
        <v>0</v>
      </c>
      <c r="Z665" s="90"/>
      <c r="AA665" s="128"/>
      <c r="AB665" s="128"/>
    </row>
    <row r="666" spans="11:28" ht="15" customHeight="1">
      <c r="K666" s="90"/>
      <c r="L666" s="90"/>
      <c r="M666" s="95" t="s">
        <v>9</v>
      </c>
      <c r="N666" s="96">
        <v>0</v>
      </c>
      <c r="O666" s="96">
        <v>0</v>
      </c>
      <c r="P666" s="96">
        <v>0</v>
      </c>
      <c r="Q666" s="96">
        <v>0</v>
      </c>
      <c r="R666" s="96">
        <v>0</v>
      </c>
      <c r="S666" s="96">
        <v>0</v>
      </c>
      <c r="T666" s="96">
        <v>2.0408163265306124E-2</v>
      </c>
      <c r="U666" s="96">
        <v>0</v>
      </c>
      <c r="V666" s="96">
        <v>2.0408163265306124E-2</v>
      </c>
      <c r="W666" s="96">
        <v>5.8823529411764712E-2</v>
      </c>
      <c r="X666" s="96">
        <v>0</v>
      </c>
      <c r="Y666" s="97">
        <v>0.04</v>
      </c>
      <c r="Z666" s="90"/>
      <c r="AA666" s="128"/>
      <c r="AB666" s="128"/>
    </row>
    <row r="667" spans="11:28" ht="15" customHeight="1"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128"/>
      <c r="AB667" s="128"/>
    </row>
    <row r="668" spans="11:28" ht="15" customHeight="1"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128"/>
      <c r="AB668" s="128"/>
    </row>
    <row r="669" spans="11:28" ht="15" customHeight="1"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128"/>
      <c r="AB669" s="128"/>
    </row>
    <row r="670" spans="11:28" ht="15" customHeight="1"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128"/>
      <c r="AB670" s="128"/>
    </row>
    <row r="671" spans="11:28" ht="15" customHeight="1"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1:28" ht="9.75" customHeight="1"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2:26" ht="20.25" customHeight="1">
      <c r="B673" s="60" t="s">
        <v>279</v>
      </c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2:26" ht="15" customHeight="1"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2:26" ht="15" customHeight="1">
      <c r="B675" s="70" t="s">
        <v>214</v>
      </c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2:26" ht="15" customHeight="1"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2:26" ht="15" customHeight="1"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2:26" ht="15" customHeight="1"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2:26" ht="15" customHeight="1"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2:26" ht="15" customHeight="1"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2:26" ht="15" customHeight="1"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2:26" ht="15" customHeight="1"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2:26" ht="15" customHeight="1"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2:26" ht="15" customHeight="1"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2:26" ht="15" customHeight="1"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2:26" ht="15" customHeight="1">
      <c r="K686" s="90"/>
      <c r="L686" s="90"/>
      <c r="M686" s="90"/>
      <c r="N686" s="90" t="s">
        <v>215</v>
      </c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2:26" ht="15" customHeight="1"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2:26" ht="15" customHeight="1">
      <c r="K688" s="90"/>
      <c r="L688" s="90"/>
      <c r="M688" s="90"/>
      <c r="N688" s="90" t="s">
        <v>216</v>
      </c>
      <c r="O688" s="90" t="s">
        <v>217</v>
      </c>
      <c r="P688" s="90" t="s">
        <v>47</v>
      </c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2:26" ht="15" customHeight="1">
      <c r="K689" s="90"/>
      <c r="L689" s="90"/>
      <c r="M689" s="91" t="s">
        <v>7</v>
      </c>
      <c r="N689" s="92">
        <v>0</v>
      </c>
      <c r="O689" s="92">
        <v>0</v>
      </c>
      <c r="P689" s="93">
        <v>1</v>
      </c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2:26" ht="15" customHeight="1">
      <c r="K690" s="90"/>
      <c r="L690" s="90"/>
      <c r="M690" s="95" t="s">
        <v>9</v>
      </c>
      <c r="N690" s="96">
        <v>0.5</v>
      </c>
      <c r="O690" s="96">
        <v>0</v>
      </c>
      <c r="P690" s="97">
        <v>0.5</v>
      </c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2:26" ht="15" customHeight="1"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2:26" ht="15" customHeight="1"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2:26" ht="15" customHeight="1"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2:26" ht="15" customHeight="1"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2:26" ht="15" customHeight="1"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2:26" ht="15" customHeight="1"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2:26" ht="20.25" customHeight="1">
      <c r="B697" s="60" t="s">
        <v>319</v>
      </c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2:26" ht="15" customHeight="1"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2:26" ht="15" customHeight="1">
      <c r="B699" s="70" t="s">
        <v>303</v>
      </c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2:26" ht="15" customHeight="1"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2:26" ht="15" customHeight="1"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2:26" ht="15" customHeight="1"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2:26" ht="15" customHeight="1"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2:26" ht="15" customHeight="1"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1:26" ht="15" customHeight="1"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1:26" ht="15" customHeight="1"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1:26" ht="15" customHeight="1"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1:26" ht="15" customHeight="1"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1:26" ht="15" customHeight="1"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1:26" ht="15" customHeight="1"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1:26" ht="15" customHeight="1">
      <c r="K711" s="90"/>
      <c r="L711" s="90"/>
      <c r="M711" s="90" t="s">
        <v>304</v>
      </c>
      <c r="N711" s="90" t="s">
        <v>305</v>
      </c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1:26" ht="15" customHeight="1">
      <c r="K712" s="90"/>
      <c r="L712" s="91" t="s">
        <v>6</v>
      </c>
      <c r="M712" s="92">
        <v>0.76190476190476186</v>
      </c>
      <c r="N712" s="93">
        <v>0.85</v>
      </c>
      <c r="O712" s="94"/>
      <c r="P712" s="90"/>
      <c r="Q712" s="94"/>
      <c r="R712" s="92"/>
      <c r="S712" s="94"/>
      <c r="T712" s="90"/>
      <c r="U712" s="90"/>
      <c r="V712" s="90"/>
      <c r="W712" s="90"/>
      <c r="X712" s="90"/>
      <c r="Y712" s="90"/>
      <c r="Z712" s="90"/>
    </row>
    <row r="713" spans="11:26" ht="15" customHeight="1">
      <c r="K713" s="90"/>
      <c r="L713" s="95" t="s">
        <v>7</v>
      </c>
      <c r="M713" s="96">
        <v>0.7</v>
      </c>
      <c r="N713" s="97">
        <v>0.8</v>
      </c>
      <c r="O713" s="98"/>
      <c r="P713" s="90"/>
      <c r="Q713" s="98"/>
      <c r="R713" s="96"/>
      <c r="S713" s="98"/>
      <c r="T713" s="90"/>
      <c r="U713" s="90"/>
      <c r="V713" s="90"/>
      <c r="W713" s="90"/>
      <c r="X713" s="90"/>
      <c r="Y713" s="90"/>
      <c r="Z713" s="90"/>
    </row>
    <row r="714" spans="11:26" ht="15" customHeight="1">
      <c r="K714" s="90"/>
      <c r="L714" s="95" t="s">
        <v>8</v>
      </c>
      <c r="M714" s="96">
        <v>0.81632653061224492</v>
      </c>
      <c r="N714" s="97">
        <v>0.91836734693877542</v>
      </c>
      <c r="O714" s="98"/>
      <c r="P714" s="90"/>
      <c r="Q714" s="98"/>
      <c r="R714" s="96"/>
      <c r="S714" s="98"/>
      <c r="T714" s="90"/>
      <c r="U714" s="90"/>
      <c r="V714" s="90"/>
      <c r="W714" s="90"/>
      <c r="X714" s="90"/>
      <c r="Y714" s="90"/>
      <c r="Z714" s="90"/>
    </row>
    <row r="715" spans="11:26" ht="15" customHeight="1">
      <c r="K715" s="90"/>
      <c r="L715" s="95" t="s">
        <v>9</v>
      </c>
      <c r="M715" s="96">
        <v>0.80392156862745101</v>
      </c>
      <c r="N715" s="97">
        <v>0.84</v>
      </c>
      <c r="O715" s="98"/>
      <c r="P715" s="90"/>
      <c r="Q715" s="98"/>
      <c r="R715" s="96"/>
      <c r="S715" s="98"/>
      <c r="T715" s="90"/>
      <c r="U715" s="90"/>
      <c r="V715" s="90"/>
      <c r="W715" s="90"/>
      <c r="X715" s="90"/>
      <c r="Y715" s="90"/>
      <c r="Z715" s="90"/>
    </row>
    <row r="716" spans="11:26" ht="15" customHeight="1"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1:26" ht="15" customHeight="1"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1:26" ht="15" customHeight="1"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1:26" ht="15" customHeight="1"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1:26" ht="15" customHeight="1"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2:26" ht="15" customHeight="1">
      <c r="B721" s="70" t="s">
        <v>306</v>
      </c>
      <c r="J721" s="128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2:26" ht="15" customHeight="1">
      <c r="J722" s="128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2:26" ht="15" customHeight="1">
      <c r="J723" s="128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2:26" ht="15" customHeight="1">
      <c r="J724" s="128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2:26" ht="15" customHeight="1">
      <c r="J725" s="128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2:26" ht="15" customHeight="1">
      <c r="J726" s="128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2:26" ht="15" customHeight="1">
      <c r="J727" s="128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2:26" ht="15" customHeight="1">
      <c r="J728" s="128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2:26" ht="15" customHeight="1">
      <c r="J729" s="128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2:26" ht="15" customHeight="1">
      <c r="J730" s="128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2:26" ht="15" customHeight="1">
      <c r="J731" s="128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2:26" ht="15" customHeight="1">
      <c r="J732" s="128"/>
      <c r="K732" s="90"/>
      <c r="L732" s="90"/>
      <c r="M732" s="90"/>
      <c r="N732" s="90" t="s">
        <v>26</v>
      </c>
      <c r="O732" s="396" t="s">
        <v>27</v>
      </c>
      <c r="P732" s="396"/>
      <c r="Q732" s="396"/>
      <c r="R732" s="396"/>
      <c r="S732" s="396"/>
      <c r="T732" s="90"/>
      <c r="U732" s="90"/>
      <c r="V732" s="90"/>
      <c r="W732" s="90"/>
      <c r="X732" s="90"/>
      <c r="Y732" s="90"/>
      <c r="Z732" s="90"/>
    </row>
    <row r="733" spans="2:26" ht="15" customHeight="1">
      <c r="J733" s="128"/>
      <c r="K733" s="90"/>
      <c r="L733" s="90"/>
      <c r="M733" s="90"/>
      <c r="N733" s="128"/>
      <c r="O733" s="90" t="s">
        <v>320</v>
      </c>
      <c r="P733" s="90" t="s">
        <v>321</v>
      </c>
      <c r="Q733" s="90" t="s">
        <v>322</v>
      </c>
      <c r="R733" s="90" t="s">
        <v>323</v>
      </c>
      <c r="S733" s="90" t="s">
        <v>47</v>
      </c>
      <c r="T733" s="90"/>
      <c r="U733" s="90"/>
      <c r="V733" s="90"/>
      <c r="W733" s="90"/>
      <c r="X733" s="90"/>
      <c r="Y733" s="90"/>
      <c r="Z733" s="90"/>
    </row>
    <row r="734" spans="2:26" ht="15" customHeight="1">
      <c r="J734" s="128"/>
      <c r="K734" s="90"/>
      <c r="L734" s="90"/>
      <c r="M734" s="91" t="s">
        <v>6</v>
      </c>
      <c r="N734" s="92">
        <v>0.23809523809523811</v>
      </c>
      <c r="O734" s="92">
        <v>0.19047619047619047</v>
      </c>
      <c r="P734" s="92">
        <v>0</v>
      </c>
      <c r="Q734" s="92">
        <v>0.23809523809523811</v>
      </c>
      <c r="R734" s="92">
        <v>0.23809523809523811</v>
      </c>
      <c r="S734" s="92">
        <v>9.5238095238095233E-2</v>
      </c>
      <c r="T734" s="90"/>
      <c r="U734" s="90"/>
      <c r="V734" s="90"/>
      <c r="W734" s="90"/>
      <c r="X734" s="90"/>
      <c r="Y734" s="90"/>
      <c r="Z734" s="90"/>
    </row>
    <row r="735" spans="2:26" ht="15" customHeight="1">
      <c r="J735" s="128"/>
      <c r="K735" s="90"/>
      <c r="L735" s="90"/>
      <c r="M735" s="95" t="s">
        <v>7</v>
      </c>
      <c r="N735" s="96">
        <v>0.5</v>
      </c>
      <c r="O735" s="96">
        <v>0.1</v>
      </c>
      <c r="P735" s="96">
        <v>0</v>
      </c>
      <c r="Q735" s="96">
        <v>0.3</v>
      </c>
      <c r="R735" s="96">
        <v>0</v>
      </c>
      <c r="S735" s="96">
        <v>0.1</v>
      </c>
      <c r="T735" s="90"/>
      <c r="U735" s="90"/>
      <c r="V735" s="90"/>
      <c r="W735" s="90"/>
      <c r="X735" s="90"/>
      <c r="Y735" s="90"/>
      <c r="Z735" s="90"/>
    </row>
    <row r="736" spans="2:26" ht="15" customHeight="1">
      <c r="J736" s="128"/>
      <c r="K736" s="90"/>
      <c r="L736" s="90"/>
      <c r="M736" s="95" t="s">
        <v>8</v>
      </c>
      <c r="N736" s="96">
        <v>0.34693877551020408</v>
      </c>
      <c r="O736" s="96">
        <v>0.22448979591836735</v>
      </c>
      <c r="P736" s="96">
        <v>2.0408163265306124E-2</v>
      </c>
      <c r="Q736" s="96">
        <v>0.38775510204081631</v>
      </c>
      <c r="R736" s="96">
        <v>0</v>
      </c>
      <c r="S736" s="96">
        <v>2.0408163265306124E-2</v>
      </c>
      <c r="T736" s="90"/>
      <c r="U736" s="90"/>
      <c r="V736" s="90"/>
      <c r="W736" s="90"/>
      <c r="X736" s="90"/>
      <c r="Y736" s="90"/>
      <c r="Z736" s="90"/>
    </row>
    <row r="737" spans="2:26" ht="15" customHeight="1">
      <c r="J737" s="128"/>
      <c r="K737" s="90"/>
      <c r="L737" s="90"/>
      <c r="M737" s="95" t="s">
        <v>9</v>
      </c>
      <c r="N737" s="96">
        <v>0.29411764705882354</v>
      </c>
      <c r="O737" s="96">
        <v>0.17647058823529413</v>
      </c>
      <c r="P737" s="96">
        <v>0</v>
      </c>
      <c r="Q737" s="96">
        <v>0.39215686274509809</v>
      </c>
      <c r="R737" s="96">
        <v>3.9215686274509803E-2</v>
      </c>
      <c r="S737" s="96">
        <v>9.8039215686274522E-2</v>
      </c>
      <c r="T737" s="90"/>
      <c r="U737" s="90"/>
      <c r="V737" s="90"/>
      <c r="W737" s="90"/>
      <c r="X737" s="90"/>
      <c r="Y737" s="90"/>
      <c r="Z737" s="90"/>
    </row>
    <row r="738" spans="2:26" ht="15" customHeight="1">
      <c r="J738" s="128"/>
      <c r="K738" s="90"/>
      <c r="L738" s="90"/>
      <c r="M738" s="99"/>
      <c r="N738" s="100"/>
      <c r="O738" s="101"/>
      <c r="P738" s="102"/>
      <c r="Q738" s="101"/>
      <c r="R738" s="102"/>
      <c r="S738" s="107"/>
      <c r="T738" s="102"/>
      <c r="U738" s="101"/>
      <c r="V738" s="102"/>
      <c r="W738" s="101"/>
      <c r="X738" s="102"/>
      <c r="Y738" s="101"/>
      <c r="Z738" s="90"/>
    </row>
    <row r="739" spans="2:26" ht="15" customHeight="1">
      <c r="J739" s="128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2:26" ht="15" customHeight="1">
      <c r="J740" s="128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2:26" ht="15" customHeight="1">
      <c r="J741" s="128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2:26" ht="15" customHeight="1"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2:26" ht="15" customHeight="1"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2:26" ht="15" customHeight="1"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2:26" ht="15" customHeight="1"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2:26" ht="15" customHeight="1"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2:26" ht="15" customHeight="1">
      <c r="B747" s="70" t="s">
        <v>229</v>
      </c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2:26" ht="15" customHeight="1">
      <c r="G748" s="128"/>
      <c r="H748" s="128"/>
      <c r="I748" s="128"/>
      <c r="J748" s="128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2:26" ht="15" customHeight="1">
      <c r="G749" s="128"/>
      <c r="H749" s="128"/>
      <c r="I749" s="128"/>
      <c r="J749" s="128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2:26" ht="15" customHeight="1">
      <c r="G750" s="128"/>
      <c r="H750" s="128"/>
      <c r="I750" s="128"/>
      <c r="J750" s="128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2:26" ht="15" customHeight="1">
      <c r="G751" s="128"/>
      <c r="H751" s="128"/>
      <c r="I751" s="128"/>
      <c r="J751" s="128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2:26" ht="15" customHeight="1">
      <c r="G752" s="128"/>
      <c r="H752" s="128"/>
      <c r="I752" s="128"/>
      <c r="J752" s="128"/>
      <c r="K752" s="90"/>
      <c r="L752" s="90"/>
      <c r="M752" s="90"/>
      <c r="N752" s="90" t="s">
        <v>230</v>
      </c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7:26" ht="15" customHeight="1">
      <c r="G753" s="128"/>
      <c r="H753" s="128"/>
      <c r="I753" s="128"/>
      <c r="J753" s="128"/>
      <c r="K753" s="90"/>
      <c r="L753" s="90"/>
      <c r="M753" s="90"/>
      <c r="N753" s="90" t="s">
        <v>26</v>
      </c>
      <c r="O753" s="90" t="s">
        <v>27</v>
      </c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7:26" ht="15" customHeight="1">
      <c r="G754" s="128"/>
      <c r="H754" s="128"/>
      <c r="I754" s="128"/>
      <c r="J754" s="128"/>
      <c r="K754" s="90"/>
      <c r="L754" s="90"/>
      <c r="M754" s="90"/>
      <c r="N754" s="128"/>
      <c r="O754" s="90" t="s">
        <v>324</v>
      </c>
      <c r="P754" s="90" t="s">
        <v>325</v>
      </c>
      <c r="Q754" s="90" t="s">
        <v>233</v>
      </c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7:26" ht="15" customHeight="1">
      <c r="G755" s="128"/>
      <c r="H755" s="128"/>
      <c r="I755" s="128"/>
      <c r="J755" s="128"/>
      <c r="K755" s="90"/>
      <c r="L755" s="90"/>
      <c r="M755" s="91" t="s">
        <v>6</v>
      </c>
      <c r="N755" s="92">
        <v>9.5238095238095233E-2</v>
      </c>
      <c r="O755" s="92">
        <v>0.23809523809523811</v>
      </c>
      <c r="P755" s="92">
        <v>0.33333333333333337</v>
      </c>
      <c r="Q755" s="93">
        <v>0.33333333333333337</v>
      </c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7:26" ht="15" customHeight="1">
      <c r="G756" s="128"/>
      <c r="H756" s="128"/>
      <c r="I756" s="128"/>
      <c r="J756" s="128"/>
      <c r="K756" s="90"/>
      <c r="L756" s="90"/>
      <c r="M756" s="95" t="s">
        <v>7</v>
      </c>
      <c r="N756" s="96">
        <v>0.9</v>
      </c>
      <c r="O756" s="96">
        <v>0.1</v>
      </c>
      <c r="P756" s="96">
        <v>0</v>
      </c>
      <c r="Q756" s="97">
        <v>0</v>
      </c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7:26" ht="15" customHeight="1">
      <c r="G757" s="128"/>
      <c r="H757" s="128"/>
      <c r="I757" s="128"/>
      <c r="J757" s="128"/>
      <c r="K757" s="90"/>
      <c r="L757" s="90"/>
      <c r="M757" s="95" t="s">
        <v>8</v>
      </c>
      <c r="N757" s="96">
        <v>0.61224489795918369</v>
      </c>
      <c r="O757" s="96">
        <v>0.16326530612244899</v>
      </c>
      <c r="P757" s="96">
        <v>0.22448979591836735</v>
      </c>
      <c r="Q757" s="97">
        <v>0</v>
      </c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7:26" ht="15" customHeight="1">
      <c r="G758" s="128"/>
      <c r="H758" s="128"/>
      <c r="I758" s="128"/>
      <c r="J758" s="128"/>
      <c r="K758" s="90"/>
      <c r="L758" s="90"/>
      <c r="M758" s="95" t="s">
        <v>9</v>
      </c>
      <c r="N758" s="96">
        <v>0.35294117647058826</v>
      </c>
      <c r="O758" s="96">
        <v>0.23529411764705885</v>
      </c>
      <c r="P758" s="96">
        <v>0.21568627450980393</v>
      </c>
      <c r="Q758" s="97">
        <v>0.19607843137254904</v>
      </c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7:26" ht="15" customHeight="1">
      <c r="G759" s="128"/>
      <c r="H759" s="128"/>
      <c r="I759" s="128"/>
      <c r="J759" s="128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7:26" ht="15" customHeight="1">
      <c r="G760" s="128"/>
      <c r="H760" s="128"/>
      <c r="I760" s="128"/>
      <c r="J760" s="128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7:26" ht="15" customHeight="1">
      <c r="G761" s="128"/>
      <c r="H761" s="128"/>
      <c r="I761" s="128"/>
      <c r="J761" s="128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7:26" ht="15" customHeight="1">
      <c r="G762" s="128"/>
      <c r="H762" s="128"/>
      <c r="I762" s="128"/>
      <c r="J762" s="128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7:26" ht="15" customHeight="1">
      <c r="G763" s="128"/>
      <c r="H763" s="128"/>
      <c r="I763" s="128"/>
      <c r="J763" s="128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7:26" ht="15" customHeight="1">
      <c r="G764" s="128"/>
      <c r="H764" s="128"/>
      <c r="I764" s="128"/>
      <c r="J764" s="128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7:26" ht="15" customHeight="1"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7:26" ht="15" customHeight="1"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7:26" ht="15" customHeight="1"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7:26" ht="15" customHeight="1"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2:26" ht="15" customHeight="1"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2:26" ht="15" customHeight="1"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2:26" ht="15" customHeight="1"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2:26" ht="15" customHeight="1"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2:26" ht="24" customHeight="1">
      <c r="B773" s="60" t="s">
        <v>281</v>
      </c>
    </row>
    <row r="774" spans="2:26" ht="15" customHeight="1"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2:26" ht="15" customHeight="1">
      <c r="B775" s="70" t="s">
        <v>307</v>
      </c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2:26" ht="15" customHeight="1">
      <c r="K776" s="90"/>
      <c r="L776" s="90"/>
      <c r="M776" s="90" t="s">
        <v>235</v>
      </c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2:26" ht="15" customHeight="1"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2:26" ht="15" customHeight="1">
      <c r="K778" s="90"/>
      <c r="L778" s="90"/>
      <c r="M778" s="90" t="s">
        <v>236</v>
      </c>
      <c r="N778" s="90" t="s">
        <v>237</v>
      </c>
      <c r="O778" s="90" t="s">
        <v>238</v>
      </c>
      <c r="P778" s="90" t="s">
        <v>239</v>
      </c>
      <c r="Q778" s="90" t="s">
        <v>5</v>
      </c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2:26" ht="15" customHeight="1">
      <c r="K779" s="90"/>
      <c r="L779" s="91" t="s">
        <v>6</v>
      </c>
      <c r="M779" s="92">
        <v>0.47619047619047622</v>
      </c>
      <c r="N779" s="92">
        <v>0.52380952380952384</v>
      </c>
      <c r="O779" s="92">
        <v>0</v>
      </c>
      <c r="P779" s="93">
        <v>0</v>
      </c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2:26" ht="15" customHeight="1">
      <c r="K780" s="90"/>
      <c r="L780" s="95" t="s">
        <v>7</v>
      </c>
      <c r="M780" s="96">
        <v>0.2</v>
      </c>
      <c r="N780" s="96">
        <v>0.8</v>
      </c>
      <c r="O780" s="96">
        <v>0</v>
      </c>
      <c r="P780" s="97">
        <v>0</v>
      </c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2:26" ht="15" customHeight="1">
      <c r="K781" s="90"/>
      <c r="L781" s="95" t="s">
        <v>8</v>
      </c>
      <c r="M781" s="96">
        <v>0.46938775510204084</v>
      </c>
      <c r="N781" s="96">
        <v>0.53061224489795922</v>
      </c>
      <c r="O781" s="96">
        <v>0</v>
      </c>
      <c r="P781" s="97">
        <v>0</v>
      </c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2:26" ht="15" customHeight="1">
      <c r="K782" s="90"/>
      <c r="L782" s="95" t="s">
        <v>9</v>
      </c>
      <c r="M782" s="96">
        <v>0.86</v>
      </c>
      <c r="N782" s="96">
        <v>0.14000000000000001</v>
      </c>
      <c r="O782" s="96">
        <v>0</v>
      </c>
      <c r="P782" s="97">
        <v>0</v>
      </c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2:26" ht="15" customHeight="1"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2:26" ht="15" customHeight="1"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2:26" ht="15" customHeight="1"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2:26" ht="15" customHeight="1"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2:26" ht="15" customHeight="1"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2:26" ht="15" customHeight="1"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2:26" ht="15" customHeight="1"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2:26" ht="15" customHeight="1"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2:26" ht="15" customHeight="1"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2:26" ht="15" customHeight="1"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2:26" ht="15" customHeight="1"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2:26" ht="15" customHeight="1"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2:26" ht="15" customHeight="1"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2:26" ht="15" customHeight="1"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2:26" ht="15" customHeight="1">
      <c r="B797" s="70" t="s">
        <v>240</v>
      </c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2:26" ht="15" customHeight="1"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2:26" ht="15" customHeight="1">
      <c r="K799" s="90"/>
      <c r="L799" s="90"/>
      <c r="M799" s="90"/>
      <c r="N799" s="90" t="s">
        <v>308</v>
      </c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2:26" ht="15" customHeight="1"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1:26" ht="15" customHeight="1">
      <c r="K801" s="90"/>
      <c r="L801" s="90"/>
      <c r="M801" s="90"/>
      <c r="N801" s="90" t="s">
        <v>309</v>
      </c>
      <c r="O801" s="90" t="s">
        <v>310</v>
      </c>
      <c r="P801" s="90" t="s">
        <v>311</v>
      </c>
      <c r="Q801" s="90" t="s">
        <v>312</v>
      </c>
      <c r="R801" s="90" t="s">
        <v>313</v>
      </c>
      <c r="S801" s="90"/>
      <c r="T801" s="90"/>
      <c r="U801" s="90"/>
      <c r="V801" s="90"/>
      <c r="W801" s="90"/>
      <c r="X801" s="90"/>
      <c r="Y801" s="90"/>
      <c r="Z801" s="90"/>
    </row>
    <row r="802" spans="11:26" ht="15" customHeight="1">
      <c r="K802" s="90"/>
      <c r="L802" s="90"/>
      <c r="M802" s="108" t="s">
        <v>6</v>
      </c>
      <c r="N802" s="109">
        <v>0.28571428571428575</v>
      </c>
      <c r="O802" s="109">
        <v>0.23809523809523811</v>
      </c>
      <c r="P802" s="109">
        <v>4.7619047619047616E-2</v>
      </c>
      <c r="Q802" s="109">
        <v>0.23809523809523811</v>
      </c>
      <c r="R802" s="109">
        <v>0.19047619047619047</v>
      </c>
      <c r="S802" s="90"/>
      <c r="T802" s="90"/>
      <c r="U802" s="90"/>
      <c r="V802" s="90"/>
      <c r="W802" s="90"/>
      <c r="X802" s="90"/>
      <c r="Y802" s="90"/>
      <c r="Z802" s="90"/>
    </row>
    <row r="803" spans="11:26" ht="15" customHeight="1">
      <c r="K803" s="90"/>
      <c r="L803" s="90"/>
      <c r="M803" s="108" t="s">
        <v>7</v>
      </c>
      <c r="N803" s="109">
        <v>0.6</v>
      </c>
      <c r="O803" s="109">
        <v>0</v>
      </c>
      <c r="P803" s="109">
        <v>0.1</v>
      </c>
      <c r="Q803" s="109">
        <v>0.2</v>
      </c>
      <c r="R803" s="109">
        <v>0.1</v>
      </c>
      <c r="S803" s="90"/>
      <c r="T803" s="90"/>
      <c r="U803" s="90"/>
      <c r="V803" s="90"/>
      <c r="W803" s="90"/>
      <c r="X803" s="90"/>
      <c r="Y803" s="90"/>
      <c r="Z803" s="90"/>
    </row>
    <row r="804" spans="11:26" ht="15" customHeight="1">
      <c r="K804" s="90"/>
      <c r="L804" s="90"/>
      <c r="M804" s="108" t="s">
        <v>8</v>
      </c>
      <c r="N804" s="109">
        <v>0.64583333333333326</v>
      </c>
      <c r="O804" s="109">
        <v>6.25E-2</v>
      </c>
      <c r="P804" s="109">
        <v>0.125</v>
      </c>
      <c r="Q804" s="109">
        <v>0.125</v>
      </c>
      <c r="R804" s="109">
        <v>4.1666666666666671E-2</v>
      </c>
      <c r="S804" s="90"/>
      <c r="T804" s="90"/>
      <c r="U804" s="90"/>
      <c r="V804" s="90"/>
      <c r="W804" s="90"/>
      <c r="X804" s="90"/>
      <c r="Y804" s="90"/>
      <c r="Z804" s="90"/>
    </row>
    <row r="805" spans="11:26" ht="15" customHeight="1">
      <c r="K805" s="90"/>
      <c r="L805" s="90"/>
      <c r="M805" s="108" t="s">
        <v>9</v>
      </c>
      <c r="N805" s="109">
        <v>0.17647058823529413</v>
      </c>
      <c r="O805" s="109">
        <v>7.8431372549019607E-2</v>
      </c>
      <c r="P805" s="109">
        <v>7.8431372549019607E-2</v>
      </c>
      <c r="Q805" s="109">
        <v>0.35294117647058826</v>
      </c>
      <c r="R805" s="109">
        <v>0.31372549019607843</v>
      </c>
      <c r="S805" s="90"/>
      <c r="T805" s="90"/>
      <c r="U805" s="90"/>
      <c r="V805" s="90"/>
      <c r="W805" s="90"/>
      <c r="X805" s="90"/>
      <c r="Y805" s="90"/>
      <c r="Z805" s="90"/>
    </row>
    <row r="806" spans="11:26" ht="15" customHeight="1"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1:26" ht="15" customHeight="1"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1:26" ht="15" customHeight="1"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1:26" ht="15" customHeight="1"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1:26" ht="15" customHeight="1"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1:26" ht="15" customHeight="1"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1:26" ht="15" customHeight="1"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1:26" ht="15" customHeight="1"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1:26" ht="15" customHeight="1"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1:26" ht="15" customHeight="1"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1:26" ht="15" customHeight="1"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1:26" ht="15" customHeight="1"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1:26" ht="15" customHeight="1"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1:26" ht="15" customHeight="1"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1:26" ht="15" customHeight="1"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1:26" ht="15" customHeight="1"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1:26" ht="15" customHeight="1"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1:26" ht="15" customHeight="1"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1:26" ht="15" customHeight="1"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1:26" ht="15" customHeight="1"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1:26" ht="15" customHeight="1"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1:26" ht="15" customHeight="1"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1:26" ht="15" customHeight="1"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1:26" ht="15" customHeight="1"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1:26" ht="15" customHeight="1"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1:26" ht="15" customHeight="1"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1:26" ht="15" customHeight="1"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1:26" ht="15" customHeight="1"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1:26" ht="15" customHeight="1"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1:26" ht="15" customHeight="1"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1:26" ht="15" customHeight="1"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1:26" ht="15" customHeight="1"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1:26" ht="15" customHeight="1"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1:26" ht="15" customHeight="1"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1:26" ht="15" customHeight="1"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1:26" ht="15" customHeight="1"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1:26" ht="15" customHeight="1"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1:26" ht="15" customHeight="1"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1:26" ht="15" customHeight="1"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1:26" ht="15" customHeight="1"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1:26" ht="15" customHeight="1"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1:26" ht="15" customHeight="1"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1:26" ht="15" customHeight="1"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1:26" ht="15" customHeight="1"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1:26" ht="15" customHeight="1"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1:26" ht="15" customHeight="1"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1:26" ht="15" customHeight="1"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1:26" ht="15" customHeight="1"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1:26" ht="15" customHeight="1"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1:26" ht="15" customHeight="1"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1:26" ht="15" customHeight="1"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1:26" ht="15" customHeight="1"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1:26" ht="15" customHeight="1"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1:26" ht="15" customHeight="1"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1:26" ht="15" customHeight="1"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1:26" ht="15" customHeight="1"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1:26" ht="15" customHeight="1"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1:26" ht="15" customHeight="1"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1:26" ht="15" customHeight="1"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1:26" ht="15" customHeight="1"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1:26" ht="15" customHeight="1"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1:26" ht="15" customHeight="1"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1:26" ht="15" customHeight="1"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1:26" ht="15" customHeight="1"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1:26" ht="15" customHeight="1"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1:26" ht="15" customHeight="1"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1:26" ht="15" customHeight="1"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1:26" ht="15" customHeight="1"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1:26" ht="15" customHeight="1"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1:26" ht="15" customHeight="1"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1:26" ht="15" customHeight="1"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1:26" ht="15" customHeight="1"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1:26" ht="15" customHeight="1"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1:26" ht="15" customHeight="1"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1:26" ht="15" customHeight="1"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1:26" ht="15" customHeight="1"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1:26" ht="15" customHeight="1"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1:26" ht="15" customHeight="1"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1:26" ht="15" customHeight="1"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1:26" ht="15" customHeight="1"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1:26" ht="15" customHeight="1"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1:26" ht="15" customHeight="1"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1:26" ht="15" customHeight="1"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1:26" ht="15" customHeight="1"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1:26" ht="15" customHeight="1"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1:26" ht="15" customHeight="1"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1:26" ht="15" customHeight="1"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1:26" ht="15" customHeight="1"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1:26" ht="15" customHeight="1"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1:26" ht="15" customHeight="1"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1:26" ht="15" customHeight="1"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1:26" ht="15" customHeight="1"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1:26" ht="15" customHeight="1"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1:26" ht="15" customHeight="1"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1:26" ht="15" customHeight="1"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1:26" ht="15" customHeight="1"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1:26" ht="15" customHeight="1"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1:26" ht="15" customHeight="1"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1:26" ht="15" customHeight="1"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1:26" ht="15" customHeight="1"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1:26" ht="15" customHeight="1"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1:26" ht="15" customHeight="1"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1:26" ht="15" customHeight="1"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1:26" ht="15" customHeight="1"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1:26" ht="15" customHeight="1"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1:26" ht="15" customHeight="1"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1:26" ht="15" customHeight="1"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1:26" ht="15" customHeight="1"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1:26" ht="15" customHeight="1"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1:26" ht="15" customHeight="1"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1:26" ht="15" customHeight="1"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1:26" ht="15" customHeight="1"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1:26" ht="15" customHeight="1"/>
    <row r="919" spans="11:26" ht="15" customHeight="1"/>
    <row r="920" spans="11:26" ht="15" customHeight="1"/>
    <row r="921" spans="11:26" ht="15" customHeight="1"/>
    <row r="922" spans="11:26" ht="15" customHeight="1"/>
    <row r="923" spans="11:26" ht="15" customHeight="1"/>
    <row r="924" spans="11:26" ht="15" customHeight="1"/>
    <row r="925" spans="11:26" ht="15" customHeight="1"/>
    <row r="926" spans="11:26" ht="15" customHeight="1"/>
    <row r="927" spans="11:26" ht="15" customHeight="1"/>
    <row r="928" spans="11:26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</sheetData>
  <mergeCells count="6">
    <mergeCell ref="T172:U172"/>
    <mergeCell ref="V172:W172"/>
    <mergeCell ref="R172:S172"/>
    <mergeCell ref="B1:Q1"/>
    <mergeCell ref="O732:S732"/>
    <mergeCell ref="R479:AF47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6"/>
  <sheetViews>
    <sheetView showGridLines="0" zoomScale="80" zoomScaleNormal="80" workbookViewId="0"/>
  </sheetViews>
  <sheetFormatPr defaultColWidth="9.140625" defaultRowHeight="15"/>
  <cols>
    <col min="1" max="1" width="9.140625" style="158"/>
    <col min="2" max="2" width="4" style="158" customWidth="1"/>
    <col min="3" max="16384" width="9.140625" style="158"/>
  </cols>
  <sheetData>
    <row r="1" spans="1:20" s="153" customFormat="1" ht="18.75" customHeight="1">
      <c r="A1" s="155"/>
    </row>
    <row r="2" spans="1:20" s="153" customFormat="1" ht="47.25" customHeight="1">
      <c r="A2" s="177"/>
      <c r="B2" s="321" t="s">
        <v>241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</row>
    <row r="3" spans="1:20" s="153" customFormat="1" ht="18.75" customHeight="1">
      <c r="A3" s="155"/>
    </row>
    <row r="4" spans="1:20" s="153" customFormat="1" ht="18.75" customHeight="1">
      <c r="A4" s="155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</row>
    <row r="5" spans="1:20" s="153" customFormat="1" ht="33.75" customHeight="1" thickBot="1">
      <c r="A5" s="155"/>
      <c r="B5" s="178" t="s">
        <v>427</v>
      </c>
      <c r="C5" s="179"/>
      <c r="D5" s="179"/>
      <c r="E5" s="180"/>
      <c r="F5" s="180"/>
      <c r="G5" s="180"/>
      <c r="H5" s="180"/>
      <c r="I5" s="180"/>
      <c r="J5" s="178"/>
      <c r="K5" s="178"/>
      <c r="L5" s="178"/>
      <c r="M5" s="178"/>
      <c r="N5" s="178"/>
    </row>
    <row r="6" spans="1:20" s="153" customFormat="1" ht="18.75" customHeight="1">
      <c r="A6" s="155"/>
      <c r="C6" s="154"/>
    </row>
    <row r="7" spans="1:20" s="153" customFormat="1" ht="18.75" customHeight="1">
      <c r="A7" s="155"/>
      <c r="C7" s="154"/>
    </row>
    <row r="8" spans="1:20" s="153" customFormat="1" ht="18.75" customHeight="1">
      <c r="A8" s="155"/>
      <c r="C8" s="154"/>
    </row>
    <row r="9" spans="1:20" s="187" customFormat="1" ht="32.25" thickBot="1">
      <c r="A9" s="181"/>
      <c r="B9" s="182" t="s">
        <v>268</v>
      </c>
      <c r="C9" s="183"/>
      <c r="D9" s="184"/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6"/>
      <c r="R9" s="186"/>
      <c r="S9" s="186"/>
      <c r="T9" s="181"/>
    </row>
    <row r="12" spans="1:20" ht="21">
      <c r="C12" s="188" t="s">
        <v>370</v>
      </c>
    </row>
    <row r="42" spans="2:19">
      <c r="C42" s="164"/>
    </row>
    <row r="47" spans="2:19" ht="32.25" thickBot="1">
      <c r="B47" s="182" t="s">
        <v>270</v>
      </c>
      <c r="C47" s="189"/>
      <c r="D47" s="190"/>
      <c r="E47" s="190"/>
      <c r="F47" s="191"/>
      <c r="G47" s="191"/>
      <c r="H47" s="191"/>
      <c r="I47" s="185"/>
      <c r="J47" s="185"/>
      <c r="K47" s="185"/>
      <c r="L47" s="185"/>
      <c r="M47" s="185"/>
      <c r="N47" s="185"/>
      <c r="O47" s="185"/>
      <c r="P47" s="185"/>
      <c r="Q47" s="186"/>
      <c r="R47" s="186"/>
      <c r="S47" s="186"/>
    </row>
    <row r="48" spans="2:19" s="153" customFormat="1" ht="18.75" customHeight="1">
      <c r="J48" s="155"/>
      <c r="K48" s="155"/>
      <c r="L48" s="155"/>
      <c r="M48" s="155"/>
      <c r="N48" s="155"/>
      <c r="O48" s="155"/>
      <c r="P48" s="155"/>
      <c r="Q48" s="155"/>
      <c r="R48" s="155"/>
    </row>
    <row r="49" spans="3:18" s="153" customFormat="1" ht="18.75" customHeight="1">
      <c r="J49" s="155"/>
      <c r="K49" s="155"/>
      <c r="L49" s="155"/>
      <c r="M49" s="155"/>
      <c r="N49" s="155"/>
      <c r="O49" s="155"/>
      <c r="P49" s="155"/>
      <c r="Q49" s="155"/>
      <c r="R49" s="155"/>
    </row>
    <row r="50" spans="3:18" s="153" customFormat="1" ht="18.75" customHeight="1">
      <c r="C50" s="192" t="s">
        <v>271</v>
      </c>
      <c r="D50" s="193"/>
      <c r="E50" s="193"/>
      <c r="F50" s="194"/>
      <c r="G50" s="194"/>
      <c r="H50" s="194"/>
      <c r="I50" s="194"/>
      <c r="J50" s="194"/>
      <c r="K50" s="194"/>
      <c r="L50" s="194"/>
      <c r="M50" s="194"/>
      <c r="N50" s="155"/>
      <c r="O50" s="155"/>
      <c r="P50" s="155"/>
      <c r="Q50" s="155"/>
      <c r="R50" s="155"/>
    </row>
    <row r="51" spans="3:18" s="153" customFormat="1" ht="18.75" customHeight="1">
      <c r="C51" s="192"/>
      <c r="D51" s="193"/>
      <c r="E51" s="193"/>
      <c r="F51" s="194"/>
      <c r="G51" s="194"/>
      <c r="H51" s="194"/>
      <c r="I51" s="194"/>
      <c r="J51" s="194"/>
      <c r="K51" s="194"/>
      <c r="L51" s="194"/>
      <c r="M51" s="194"/>
      <c r="N51" s="155"/>
      <c r="O51" s="155"/>
      <c r="P51" s="155"/>
      <c r="Q51" s="155"/>
      <c r="R51" s="155"/>
    </row>
    <row r="52" spans="3:18" s="153" customFormat="1" ht="18.75" customHeight="1">
      <c r="C52" s="192"/>
      <c r="D52" s="193"/>
      <c r="E52" s="193"/>
      <c r="F52" s="194"/>
      <c r="G52" s="194"/>
      <c r="H52" s="194"/>
      <c r="I52" s="194"/>
      <c r="J52" s="194"/>
      <c r="K52" s="194"/>
      <c r="L52" s="194"/>
      <c r="M52" s="194"/>
      <c r="N52" s="155"/>
      <c r="O52" s="155"/>
      <c r="P52" s="155"/>
      <c r="Q52" s="155"/>
      <c r="R52" s="155"/>
    </row>
    <row r="54" spans="3:18" ht="21">
      <c r="C54" s="188" t="s">
        <v>371</v>
      </c>
    </row>
    <row r="85" spans="3:18">
      <c r="C85" s="164"/>
    </row>
    <row r="86" spans="3:18" s="153" customFormat="1" ht="18.75" customHeight="1">
      <c r="C86" s="192" t="s">
        <v>272</v>
      </c>
      <c r="D86" s="193"/>
      <c r="E86" s="193"/>
      <c r="F86" s="194"/>
      <c r="G86" s="194"/>
      <c r="H86" s="194"/>
      <c r="I86" s="194"/>
      <c r="J86" s="194"/>
      <c r="K86" s="194"/>
      <c r="L86" s="194"/>
      <c r="M86" s="194"/>
      <c r="N86" s="155"/>
      <c r="O86" s="155"/>
      <c r="P86" s="155"/>
      <c r="Q86" s="155"/>
      <c r="R86" s="155"/>
    </row>
    <row r="89" spans="3:18" ht="21">
      <c r="C89" s="188" t="s">
        <v>372</v>
      </c>
    </row>
    <row r="111" spans="3:3">
      <c r="C111" s="164"/>
    </row>
    <row r="134" spans="3:3" ht="21">
      <c r="C134" s="188" t="s">
        <v>56</v>
      </c>
    </row>
    <row r="166" spans="3:3">
      <c r="C166" s="164"/>
    </row>
    <row r="169" spans="3:3" ht="21">
      <c r="C169" s="188" t="s">
        <v>85</v>
      </c>
    </row>
    <row r="170" spans="3:3">
      <c r="C170" s="195" t="s">
        <v>373</v>
      </c>
    </row>
    <row r="199" spans="3:9">
      <c r="C199" s="164"/>
      <c r="I199" s="196"/>
    </row>
    <row r="203" spans="3:9" ht="21">
      <c r="C203" s="192" t="s">
        <v>274</v>
      </c>
    </row>
    <row r="204" spans="3:9">
      <c r="C204" s="158" t="s">
        <v>374</v>
      </c>
    </row>
    <row r="237" spans="3:3">
      <c r="C237" s="197"/>
    </row>
    <row r="241" spans="2:18" ht="32.25" thickBot="1">
      <c r="B241" s="198" t="s">
        <v>276</v>
      </c>
      <c r="C241" s="189"/>
      <c r="D241" s="190"/>
      <c r="E241" s="190"/>
      <c r="F241" s="191"/>
      <c r="G241" s="191"/>
      <c r="H241" s="191"/>
      <c r="I241" s="191"/>
      <c r="J241" s="191"/>
      <c r="K241" s="191"/>
      <c r="L241" s="191"/>
      <c r="M241" s="191"/>
      <c r="N241" s="194"/>
      <c r="O241" s="194"/>
      <c r="P241" s="194"/>
    </row>
    <row r="242" spans="2:18" s="153" customFormat="1" ht="18.75" customHeight="1">
      <c r="C242" s="199" t="s">
        <v>277</v>
      </c>
      <c r="J242" s="155"/>
      <c r="K242" s="155"/>
      <c r="L242" s="155"/>
      <c r="M242" s="155"/>
      <c r="N242" s="155"/>
      <c r="O242" s="155"/>
      <c r="P242" s="155"/>
      <c r="Q242" s="155"/>
      <c r="R242" s="155"/>
    </row>
    <row r="243" spans="2:18" s="153" customFormat="1" ht="18.75" customHeight="1">
      <c r="C243" s="199"/>
      <c r="J243" s="155"/>
      <c r="K243" s="155"/>
      <c r="L243" s="155"/>
      <c r="M243" s="155"/>
      <c r="N243" s="155"/>
      <c r="O243" s="155"/>
      <c r="P243" s="155"/>
      <c r="Q243" s="155"/>
      <c r="R243" s="155"/>
    </row>
    <row r="244" spans="2:18" s="153" customFormat="1" ht="18.75" customHeight="1">
      <c r="C244" s="199"/>
      <c r="J244" s="155"/>
      <c r="K244" s="155"/>
      <c r="L244" s="155"/>
      <c r="M244" s="155"/>
      <c r="N244" s="155"/>
      <c r="O244" s="155"/>
      <c r="P244" s="155"/>
      <c r="Q244" s="155"/>
      <c r="R244" s="155"/>
    </row>
    <row r="245" spans="2:18" ht="21">
      <c r="C245" s="188" t="s">
        <v>375</v>
      </c>
    </row>
    <row r="276" spans="2:18">
      <c r="C276" s="164"/>
    </row>
    <row r="277" spans="2:18">
      <c r="C277" s="176" t="s">
        <v>426</v>
      </c>
    </row>
    <row r="279" spans="2:18" ht="32.25" thickBot="1">
      <c r="B279" s="198" t="s">
        <v>280</v>
      </c>
      <c r="C279" s="189"/>
      <c r="D279" s="190"/>
      <c r="E279" s="190"/>
      <c r="F279" s="191"/>
      <c r="G279" s="191"/>
      <c r="H279" s="191"/>
      <c r="I279" s="191"/>
      <c r="J279" s="191"/>
      <c r="K279" s="191"/>
      <c r="L279" s="191"/>
      <c r="M279" s="191"/>
      <c r="N279" s="194"/>
      <c r="O279" s="194"/>
      <c r="P279" s="194"/>
    </row>
    <row r="280" spans="2:18" s="153" customFormat="1" ht="18.75" customHeight="1">
      <c r="C280" s="199"/>
      <c r="J280" s="155"/>
      <c r="K280" s="155"/>
      <c r="L280" s="155"/>
      <c r="M280" s="155"/>
      <c r="N280" s="155"/>
      <c r="O280" s="155"/>
      <c r="P280" s="155"/>
      <c r="Q280" s="155"/>
      <c r="R280" s="155"/>
    </row>
    <row r="281" spans="2:18" s="153" customFormat="1" ht="18.75" customHeight="1">
      <c r="C281" s="199"/>
      <c r="J281" s="155"/>
      <c r="K281" s="155"/>
      <c r="L281" s="155"/>
      <c r="M281" s="155"/>
      <c r="N281" s="155"/>
      <c r="O281" s="155"/>
      <c r="P281" s="155"/>
      <c r="Q281" s="155"/>
      <c r="R281" s="155"/>
    </row>
    <row r="284" spans="2:18" ht="21">
      <c r="C284" s="188" t="s">
        <v>229</v>
      </c>
    </row>
    <row r="316" spans="3:3">
      <c r="C316" s="164"/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06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showGridLines="0" topLeftCell="B1" zoomScaleNormal="100" workbookViewId="0">
      <selection activeCell="F9" sqref="F9"/>
    </sheetView>
  </sheetViews>
  <sheetFormatPr defaultColWidth="9.140625" defaultRowHeight="15"/>
  <cols>
    <col min="1" max="1" width="3.140625" style="158" customWidth="1"/>
    <col min="2" max="2" width="27.85546875" style="158" customWidth="1"/>
    <col min="3" max="3" width="9.140625" style="158"/>
    <col min="4" max="4" width="10" style="158" customWidth="1"/>
    <col min="5" max="5" width="9.140625" style="158"/>
    <col min="6" max="6" width="9.140625" style="158" customWidth="1"/>
    <col min="7" max="7" width="9.7109375" style="158" bestFit="1" customWidth="1"/>
    <col min="8" max="16384" width="9.140625" style="158"/>
  </cols>
  <sheetData>
    <row r="1" spans="1:20" s="153" customFormat="1" ht="47.25" customHeight="1">
      <c r="A1" s="177"/>
      <c r="B1" s="398" t="s">
        <v>241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200"/>
      <c r="P1" s="177"/>
      <c r="Q1" s="177"/>
      <c r="R1" s="177"/>
      <c r="S1" s="177"/>
      <c r="T1" s="201"/>
    </row>
    <row r="2" spans="1:20" s="153" customFormat="1" ht="18.75" customHeight="1">
      <c r="A2" s="155"/>
    </row>
    <row r="3" spans="1:20" s="153" customFormat="1" ht="18.75" customHeight="1">
      <c r="A3" s="155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4" spans="1:20" s="153" customFormat="1" ht="33.75" customHeight="1" thickBot="1">
      <c r="A4" s="155"/>
      <c r="B4" s="178" t="s">
        <v>376</v>
      </c>
      <c r="C4" s="179"/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9" spans="1:20" ht="18.75">
      <c r="B9" s="202" t="s">
        <v>377</v>
      </c>
    </row>
    <row r="11" spans="1:20" ht="15.75">
      <c r="B11" s="203" t="s">
        <v>11</v>
      </c>
      <c r="E11" s="204" t="s">
        <v>378</v>
      </c>
    </row>
    <row r="15" spans="1:20" s="205" customFormat="1" ht="15.75" customHeight="1">
      <c r="B15" s="206"/>
      <c r="C15" s="399" t="s">
        <v>423</v>
      </c>
      <c r="D15" s="400"/>
      <c r="E15" s="401"/>
      <c r="F15" s="399" t="s">
        <v>424</v>
      </c>
      <c r="G15" s="400"/>
      <c r="H15" s="401"/>
      <c r="I15" s="399" t="s">
        <v>425</v>
      </c>
      <c r="J15" s="400"/>
      <c r="K15" s="401"/>
    </row>
    <row r="16" spans="1:20">
      <c r="B16" s="207"/>
      <c r="C16" s="208">
        <v>2008</v>
      </c>
      <c r="D16" s="208">
        <v>2011</v>
      </c>
      <c r="E16" s="208">
        <v>2014</v>
      </c>
      <c r="F16" s="208">
        <v>2008</v>
      </c>
      <c r="G16" s="208">
        <v>2011</v>
      </c>
      <c r="H16" s="208">
        <v>2014</v>
      </c>
      <c r="I16" s="208">
        <v>2008</v>
      </c>
      <c r="J16" s="208">
        <v>2011</v>
      </c>
      <c r="K16" s="208">
        <v>2014</v>
      </c>
    </row>
    <row r="17" spans="2:11">
      <c r="B17" s="209" t="s">
        <v>379</v>
      </c>
      <c r="C17" s="210">
        <v>0</v>
      </c>
      <c r="D17" s="210">
        <v>0</v>
      </c>
      <c r="E17" s="241">
        <v>0.02</v>
      </c>
      <c r="F17" s="240">
        <v>0</v>
      </c>
      <c r="G17" s="211">
        <v>0</v>
      </c>
      <c r="H17" s="211">
        <v>0</v>
      </c>
      <c r="I17" s="211">
        <v>0</v>
      </c>
      <c r="J17" s="211">
        <v>0</v>
      </c>
      <c r="K17" s="212">
        <v>0</v>
      </c>
    </row>
    <row r="18" spans="2:11">
      <c r="B18" s="213" t="s">
        <v>380</v>
      </c>
      <c r="C18" s="210">
        <v>3.7037037037037035E-2</v>
      </c>
      <c r="D18" s="210">
        <v>5.6599999999999998E-2</v>
      </c>
      <c r="E18" s="242">
        <v>4.0816326530612249E-2</v>
      </c>
      <c r="F18" s="240">
        <v>7.6923076923076927E-2</v>
      </c>
      <c r="G18" s="211">
        <v>0.05</v>
      </c>
      <c r="H18" s="211">
        <v>0.1</v>
      </c>
      <c r="I18" s="211">
        <v>0.06</v>
      </c>
      <c r="J18" s="211">
        <v>0.12770000000000001</v>
      </c>
      <c r="K18" s="212">
        <v>9.8000000000000004E-2</v>
      </c>
    </row>
    <row r="19" spans="2:11">
      <c r="B19" s="209" t="s">
        <v>381</v>
      </c>
      <c r="C19" s="210">
        <v>0.96296296296296291</v>
      </c>
      <c r="D19" s="210">
        <v>0.94340000000000002</v>
      </c>
      <c r="E19" s="243">
        <v>0.93899999999999995</v>
      </c>
      <c r="F19" s="240">
        <v>0.92307692307692313</v>
      </c>
      <c r="G19" s="211">
        <v>0.95</v>
      </c>
      <c r="H19" s="211">
        <v>0.9</v>
      </c>
      <c r="I19" s="211">
        <v>0.94</v>
      </c>
      <c r="J19" s="211">
        <v>0.87229999999999996</v>
      </c>
      <c r="K19" s="212">
        <v>0.90200000000000002</v>
      </c>
    </row>
    <row r="23" spans="2:11" ht="15.75">
      <c r="B23" s="203" t="s">
        <v>23</v>
      </c>
      <c r="G23" s="204" t="s">
        <v>378</v>
      </c>
    </row>
    <row r="27" spans="2:11" ht="15" customHeight="1">
      <c r="B27" s="402"/>
      <c r="C27" s="404">
        <v>2008</v>
      </c>
      <c r="D27" s="405"/>
      <c r="E27" s="406"/>
      <c r="F27" s="404">
        <v>2011</v>
      </c>
      <c r="G27" s="405"/>
      <c r="H27" s="406"/>
      <c r="I27" s="407">
        <v>2014</v>
      </c>
      <c r="J27" s="408"/>
      <c r="K27" s="409"/>
    </row>
    <row r="28" spans="2:11" ht="15" customHeight="1">
      <c r="B28" s="403"/>
      <c r="C28" s="214" t="s">
        <v>382</v>
      </c>
      <c r="D28" s="214" t="s">
        <v>383</v>
      </c>
      <c r="E28" s="214" t="s">
        <v>384</v>
      </c>
      <c r="F28" s="214" t="s">
        <v>382</v>
      </c>
      <c r="G28" s="214" t="s">
        <v>383</v>
      </c>
      <c r="H28" s="214" t="s">
        <v>384</v>
      </c>
      <c r="I28" s="214" t="s">
        <v>382</v>
      </c>
      <c r="J28" s="214" t="s">
        <v>383</v>
      </c>
      <c r="K28" s="214" t="s">
        <v>384</v>
      </c>
    </row>
    <row r="29" spans="2:11" ht="25.5">
      <c r="B29" s="215" t="s">
        <v>385</v>
      </c>
      <c r="C29" s="212">
        <v>7.407407407407407E-2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2.1000000000000001E-2</v>
      </c>
      <c r="J29" s="212">
        <v>0.1</v>
      </c>
      <c r="K29" s="212">
        <v>3.9E-2</v>
      </c>
    </row>
    <row r="30" spans="2:11" ht="25.5">
      <c r="B30" s="215" t="s">
        <v>386</v>
      </c>
      <c r="C30" s="212">
        <v>3.7037037037037035E-2</v>
      </c>
      <c r="D30" s="212">
        <v>0.15384615384615385</v>
      </c>
      <c r="E30" s="212">
        <v>0.02</v>
      </c>
      <c r="F30" s="212">
        <v>0</v>
      </c>
      <c r="G30" s="212">
        <v>0</v>
      </c>
      <c r="H30" s="212">
        <v>2.1299999999999999E-2</v>
      </c>
      <c r="I30" s="212">
        <v>2.1000000000000001E-2</v>
      </c>
      <c r="J30" s="212">
        <v>0</v>
      </c>
      <c r="K30" s="212">
        <v>0.02</v>
      </c>
    </row>
    <row r="31" spans="2:11" ht="25.5">
      <c r="B31" s="215" t="s">
        <v>387</v>
      </c>
      <c r="C31" s="212">
        <v>3.7037037037037035E-2</v>
      </c>
      <c r="D31" s="212">
        <v>0.15384615384615385</v>
      </c>
      <c r="E31" s="212">
        <v>0.12</v>
      </c>
      <c r="F31" s="212">
        <v>1.89E-2</v>
      </c>
      <c r="G31" s="212">
        <v>0.05</v>
      </c>
      <c r="H31" s="212">
        <v>6.3799999999999996E-2</v>
      </c>
      <c r="I31" s="212">
        <v>0</v>
      </c>
      <c r="J31" s="212">
        <v>0.1</v>
      </c>
      <c r="K31" s="212">
        <v>7.8E-2</v>
      </c>
    </row>
    <row r="32" spans="2:11">
      <c r="B32" s="215" t="s">
        <v>388</v>
      </c>
      <c r="C32" s="212">
        <v>7.407407407407407E-2</v>
      </c>
      <c r="D32" s="212">
        <v>0.46153846153846156</v>
      </c>
      <c r="E32" s="212">
        <v>0.28000000000000003</v>
      </c>
      <c r="F32" s="212">
        <v>3.7699999999999997E-2</v>
      </c>
      <c r="G32" s="212">
        <v>0.2</v>
      </c>
      <c r="H32" s="212">
        <v>0.2979</v>
      </c>
      <c r="I32" s="212">
        <v>6.3E-2</v>
      </c>
      <c r="J32" s="212">
        <v>0</v>
      </c>
      <c r="K32" s="212">
        <v>7.8E-2</v>
      </c>
    </row>
    <row r="33" spans="2:15" ht="25.5">
      <c r="B33" s="215" t="s">
        <v>389</v>
      </c>
      <c r="C33" s="212">
        <v>0</v>
      </c>
      <c r="D33" s="212">
        <v>0</v>
      </c>
      <c r="E33" s="212">
        <v>0.18</v>
      </c>
      <c r="F33" s="212">
        <v>7.5499999999999998E-2</v>
      </c>
      <c r="G33" s="212">
        <v>0.25</v>
      </c>
      <c r="H33" s="212">
        <v>0.1489</v>
      </c>
      <c r="I33" s="212">
        <v>2.1000000000000001E-2</v>
      </c>
      <c r="J33" s="212">
        <v>0.3</v>
      </c>
      <c r="K33" s="212">
        <v>5.8999999999999997E-2</v>
      </c>
    </row>
    <row r="34" spans="2:15" ht="25.5">
      <c r="B34" s="215" t="s">
        <v>390</v>
      </c>
      <c r="C34" s="212">
        <v>0.77777777777777779</v>
      </c>
      <c r="D34" s="212">
        <v>0.23076923076923078</v>
      </c>
      <c r="E34" s="212">
        <v>0.4</v>
      </c>
      <c r="F34" s="212">
        <v>0.8679</v>
      </c>
      <c r="G34" s="212">
        <v>0.5</v>
      </c>
      <c r="H34" s="212">
        <v>0.46810000000000002</v>
      </c>
      <c r="I34" s="212">
        <v>0.875</v>
      </c>
      <c r="J34" s="212">
        <v>0.5</v>
      </c>
      <c r="K34" s="212">
        <v>0.72499999999999998</v>
      </c>
    </row>
    <row r="38" spans="2:15" ht="15.75">
      <c r="B38" s="203" t="s">
        <v>372</v>
      </c>
      <c r="G38" s="204" t="s">
        <v>378</v>
      </c>
    </row>
    <row r="40" spans="2:15">
      <c r="B40" s="410">
        <v>2008</v>
      </c>
      <c r="C40" s="410"/>
      <c r="D40" s="410"/>
      <c r="E40" s="410"/>
      <c r="F40" s="410"/>
      <c r="G40" s="410"/>
      <c r="H40" s="410"/>
    </row>
    <row r="41" spans="2:15" ht="15" customHeight="1">
      <c r="B41" s="411"/>
      <c r="C41" s="413" t="s">
        <v>391</v>
      </c>
      <c r="D41" s="413"/>
      <c r="E41" s="413" t="s">
        <v>392</v>
      </c>
      <c r="F41" s="413"/>
      <c r="G41" s="413" t="s">
        <v>393</v>
      </c>
      <c r="H41" s="413"/>
    </row>
    <row r="42" spans="2:15" ht="38.25">
      <c r="B42" s="412"/>
      <c r="C42" s="216" t="s">
        <v>317</v>
      </c>
      <c r="D42" s="216" t="s">
        <v>394</v>
      </c>
      <c r="E42" s="216" t="s">
        <v>317</v>
      </c>
      <c r="F42" s="216" t="s">
        <v>394</v>
      </c>
      <c r="G42" s="216" t="s">
        <v>395</v>
      </c>
      <c r="H42" s="216" t="s">
        <v>396</v>
      </c>
    </row>
    <row r="43" spans="2:15">
      <c r="B43" s="214" t="s">
        <v>423</v>
      </c>
      <c r="C43" s="212">
        <v>0.7407407407407407</v>
      </c>
      <c r="D43" s="212">
        <v>0.1111111111111111</v>
      </c>
      <c r="E43" s="212">
        <v>0.14814814814814814</v>
      </c>
      <c r="F43" s="212">
        <v>0</v>
      </c>
      <c r="G43" s="212">
        <v>0</v>
      </c>
      <c r="H43" s="212">
        <v>0</v>
      </c>
    </row>
    <row r="44" spans="2:15">
      <c r="B44" s="214" t="s">
        <v>424</v>
      </c>
      <c r="C44" s="212">
        <v>0.53846153846153844</v>
      </c>
      <c r="D44" s="212">
        <v>7.6923076923076927E-2</v>
      </c>
      <c r="E44" s="212">
        <v>0.38461538461538464</v>
      </c>
      <c r="F44" s="212">
        <v>0</v>
      </c>
      <c r="G44" s="212">
        <v>0</v>
      </c>
      <c r="H44" s="212">
        <v>0</v>
      </c>
    </row>
    <row r="45" spans="2:15">
      <c r="B45" s="214" t="s">
        <v>425</v>
      </c>
      <c r="C45" s="212">
        <v>0.6</v>
      </c>
      <c r="D45" s="212">
        <v>0.06</v>
      </c>
      <c r="E45" s="212">
        <v>0.18</v>
      </c>
      <c r="F45" s="212">
        <v>0.04</v>
      </c>
      <c r="G45" s="212">
        <v>0.06</v>
      </c>
      <c r="H45" s="212">
        <v>0.06</v>
      </c>
    </row>
    <row r="46" spans="2:15">
      <c r="B46" s="410">
        <v>2014</v>
      </c>
      <c r="C46" s="410"/>
      <c r="D46" s="410"/>
      <c r="E46" s="410"/>
      <c r="F46" s="410"/>
      <c r="G46" s="410"/>
      <c r="H46" s="410"/>
      <c r="I46" s="410">
        <v>2011</v>
      </c>
      <c r="J46" s="410"/>
      <c r="K46" s="410"/>
      <c r="L46" s="410"/>
      <c r="M46" s="410"/>
      <c r="N46" s="410"/>
      <c r="O46" s="410"/>
    </row>
    <row r="47" spans="2:15">
      <c r="B47" s="411"/>
      <c r="C47" s="413" t="s">
        <v>391</v>
      </c>
      <c r="D47" s="413"/>
      <c r="E47" s="413" t="s">
        <v>392</v>
      </c>
      <c r="F47" s="413"/>
      <c r="G47" s="413" t="s">
        <v>393</v>
      </c>
      <c r="H47" s="413"/>
      <c r="I47" s="411"/>
      <c r="J47" s="413" t="s">
        <v>391</v>
      </c>
      <c r="K47" s="413"/>
      <c r="L47" s="413" t="s">
        <v>392</v>
      </c>
      <c r="M47" s="413"/>
      <c r="N47" s="413" t="s">
        <v>393</v>
      </c>
      <c r="O47" s="413"/>
    </row>
    <row r="48" spans="2:15" ht="38.25">
      <c r="B48" s="412"/>
      <c r="C48" s="216" t="s">
        <v>317</v>
      </c>
      <c r="D48" s="216" t="s">
        <v>394</v>
      </c>
      <c r="E48" s="216" t="s">
        <v>317</v>
      </c>
      <c r="F48" s="216" t="s">
        <v>394</v>
      </c>
      <c r="G48" s="216" t="s">
        <v>395</v>
      </c>
      <c r="H48" s="216" t="s">
        <v>396</v>
      </c>
      <c r="I48" s="412"/>
      <c r="J48" s="216" t="s">
        <v>317</v>
      </c>
      <c r="K48" s="216" t="s">
        <v>394</v>
      </c>
      <c r="L48" s="216" t="s">
        <v>317</v>
      </c>
      <c r="M48" s="216" t="s">
        <v>394</v>
      </c>
      <c r="N48" s="216" t="s">
        <v>395</v>
      </c>
      <c r="O48" s="216" t="s">
        <v>396</v>
      </c>
    </row>
    <row r="49" spans="1:17">
      <c r="B49" s="214" t="s">
        <v>423</v>
      </c>
      <c r="C49" s="217">
        <v>0</v>
      </c>
      <c r="D49" s="217">
        <v>0</v>
      </c>
      <c r="E49" s="217">
        <v>0.66669999999999996</v>
      </c>
      <c r="F49" s="217">
        <v>0.222</v>
      </c>
      <c r="G49" s="217">
        <v>3.6999999999999998E-2</v>
      </c>
      <c r="H49" s="217">
        <v>7.3999999999999996E-2</v>
      </c>
      <c r="I49" s="214" t="s">
        <v>423</v>
      </c>
      <c r="J49" s="212">
        <v>0.45283018867924529</v>
      </c>
      <c r="K49" s="212">
        <v>7.5471698113207544E-2</v>
      </c>
      <c r="L49" s="212">
        <v>0.35849056603773582</v>
      </c>
      <c r="M49" s="212">
        <v>3.7735849056603772E-2</v>
      </c>
      <c r="N49" s="212">
        <v>3.7735849056603772E-2</v>
      </c>
      <c r="O49" s="212">
        <v>3.7735849056603772E-2</v>
      </c>
    </row>
    <row r="50" spans="1:17">
      <c r="B50" s="214" t="s">
        <v>424</v>
      </c>
      <c r="C50" s="212">
        <v>0</v>
      </c>
      <c r="D50" s="212">
        <v>0</v>
      </c>
      <c r="E50" s="217">
        <v>0.6</v>
      </c>
      <c r="F50" s="217">
        <v>0.2</v>
      </c>
      <c r="G50" s="217">
        <v>0.2</v>
      </c>
      <c r="H50" s="217">
        <v>0</v>
      </c>
      <c r="I50" s="214" t="s">
        <v>424</v>
      </c>
      <c r="J50" s="212">
        <v>0.65</v>
      </c>
      <c r="K50" s="212">
        <v>0</v>
      </c>
      <c r="L50" s="212">
        <v>0.25</v>
      </c>
      <c r="M50" s="212">
        <v>0.05</v>
      </c>
      <c r="N50" s="212">
        <v>0</v>
      </c>
      <c r="O50" s="212">
        <v>0.05</v>
      </c>
    </row>
    <row r="51" spans="1:17">
      <c r="B51" s="214" t="s">
        <v>425</v>
      </c>
      <c r="C51" s="212">
        <v>0</v>
      </c>
      <c r="D51" s="212">
        <v>0</v>
      </c>
      <c r="E51" s="212">
        <v>0.65500000000000003</v>
      </c>
      <c r="F51" s="212">
        <v>0.10299999999999999</v>
      </c>
      <c r="G51" s="212">
        <v>6.9000000000000006E-2</v>
      </c>
      <c r="H51" s="212">
        <v>0.17199999999999999</v>
      </c>
      <c r="I51" s="214" t="s">
        <v>425</v>
      </c>
      <c r="J51" s="212">
        <v>0.74468085106382975</v>
      </c>
      <c r="K51" s="212">
        <v>8.5106382978723402E-2</v>
      </c>
      <c r="L51" s="212">
        <v>8.5106382978723402E-2</v>
      </c>
      <c r="M51" s="212">
        <v>2.1276595744680851E-2</v>
      </c>
      <c r="N51" s="212">
        <v>2.1276595744680851E-2</v>
      </c>
      <c r="O51" s="212">
        <v>4.2553191489361701E-2</v>
      </c>
    </row>
    <row r="54" spans="1:17" ht="15.75">
      <c r="B54" s="203" t="s">
        <v>56</v>
      </c>
      <c r="E54" s="218" t="s">
        <v>397</v>
      </c>
    </row>
    <row r="56" spans="1:17" s="219" customFormat="1" ht="15" customHeight="1">
      <c r="C56" s="415" t="s">
        <v>398</v>
      </c>
      <c r="D56" s="415"/>
      <c r="E56" s="416"/>
      <c r="F56" s="414" t="s">
        <v>63</v>
      </c>
      <c r="G56" s="415"/>
      <c r="H56" s="416"/>
      <c r="I56" s="414" t="s">
        <v>399</v>
      </c>
      <c r="J56" s="415"/>
      <c r="K56" s="416"/>
      <c r="L56" s="414" t="s">
        <v>400</v>
      </c>
      <c r="M56" s="415"/>
      <c r="N56" s="416"/>
      <c r="O56" s="414" t="s">
        <v>401</v>
      </c>
      <c r="P56" s="415"/>
      <c r="Q56" s="416"/>
    </row>
    <row r="57" spans="1:17">
      <c r="B57" s="220"/>
      <c r="C57" s="215">
        <v>2008</v>
      </c>
      <c r="D57" s="215">
        <v>2011</v>
      </c>
      <c r="E57" s="215">
        <v>2014</v>
      </c>
      <c r="F57" s="215">
        <v>2008</v>
      </c>
      <c r="G57" s="215">
        <v>2011</v>
      </c>
      <c r="H57" s="215">
        <v>2014</v>
      </c>
      <c r="I57" s="215">
        <v>2008</v>
      </c>
      <c r="J57" s="215">
        <v>2011</v>
      </c>
      <c r="K57" s="215">
        <v>2014</v>
      </c>
      <c r="L57" s="215">
        <v>2008</v>
      </c>
      <c r="M57" s="215">
        <v>2011</v>
      </c>
      <c r="N57" s="215">
        <v>2014</v>
      </c>
      <c r="O57" s="215">
        <v>2008</v>
      </c>
      <c r="P57" s="215">
        <v>2011</v>
      </c>
      <c r="Q57" s="215">
        <v>2014</v>
      </c>
    </row>
    <row r="58" spans="1:17">
      <c r="B58" s="214" t="s">
        <v>423</v>
      </c>
      <c r="C58" s="212">
        <v>0.92592592592592593</v>
      </c>
      <c r="D58" s="212">
        <v>0.92452830188679247</v>
      </c>
      <c r="E58" s="212">
        <v>0.92452830188679247</v>
      </c>
      <c r="F58" s="212">
        <v>0</v>
      </c>
      <c r="G58" s="212">
        <v>1.8867924528301886E-2</v>
      </c>
      <c r="H58" s="212">
        <v>1.8867924528301886E-2</v>
      </c>
      <c r="I58" s="212">
        <v>7.407407407407407E-2</v>
      </c>
      <c r="J58" s="212">
        <v>3.7735849056603772E-2</v>
      </c>
      <c r="K58" s="212">
        <v>3.7735849056603772E-2</v>
      </c>
      <c r="L58" s="212">
        <v>0</v>
      </c>
      <c r="M58" s="212">
        <v>0</v>
      </c>
      <c r="N58" s="212">
        <v>0</v>
      </c>
      <c r="O58" s="212">
        <v>0</v>
      </c>
      <c r="P58" s="212">
        <v>1.8867924528301886E-2</v>
      </c>
      <c r="Q58" s="212">
        <v>1.8867924528301886E-2</v>
      </c>
    </row>
    <row r="59" spans="1:17">
      <c r="B59" s="214" t="s">
        <v>424</v>
      </c>
      <c r="C59" s="212">
        <v>0.84615384615384615</v>
      </c>
      <c r="D59" s="212">
        <v>0.9</v>
      </c>
      <c r="E59" s="212">
        <v>0.6</v>
      </c>
      <c r="F59" s="212">
        <v>0</v>
      </c>
      <c r="G59" s="212">
        <v>0</v>
      </c>
      <c r="H59" s="212">
        <v>0.1</v>
      </c>
      <c r="I59" s="212">
        <v>0.15384615384615385</v>
      </c>
      <c r="J59" s="212">
        <v>0.1</v>
      </c>
      <c r="K59" s="212">
        <v>0.3</v>
      </c>
      <c r="L59" s="212">
        <v>0</v>
      </c>
      <c r="M59" s="212">
        <v>0</v>
      </c>
      <c r="N59" s="212">
        <v>0</v>
      </c>
      <c r="O59" s="212">
        <v>0</v>
      </c>
      <c r="P59" s="212">
        <v>0</v>
      </c>
      <c r="Q59" s="212">
        <v>0</v>
      </c>
    </row>
    <row r="60" spans="1:17">
      <c r="B60" s="214" t="s">
        <v>425</v>
      </c>
      <c r="C60" s="212">
        <v>0.74</v>
      </c>
      <c r="D60" s="212">
        <v>0.74468085106382975</v>
      </c>
      <c r="E60" s="212">
        <v>0.74468085106382975</v>
      </c>
      <c r="F60" s="212">
        <v>0.12</v>
      </c>
      <c r="G60" s="212">
        <v>0.10638297872340426</v>
      </c>
      <c r="H60" s="212">
        <v>0.10638297872340426</v>
      </c>
      <c r="I60" s="212">
        <v>0.14000000000000001</v>
      </c>
      <c r="J60" s="212">
        <v>0.1276595744680851</v>
      </c>
      <c r="K60" s="212">
        <v>0.1276595744680851</v>
      </c>
      <c r="L60" s="212">
        <v>0</v>
      </c>
      <c r="M60" s="212">
        <v>2.1276595744680851E-2</v>
      </c>
      <c r="N60" s="212">
        <v>2.1276595744680851E-2</v>
      </c>
      <c r="O60" s="212">
        <v>0</v>
      </c>
      <c r="P60" s="212">
        <v>0</v>
      </c>
      <c r="Q60" s="212">
        <v>0</v>
      </c>
    </row>
    <row r="62" spans="1:17">
      <c r="A62" s="172"/>
      <c r="B62" s="244"/>
      <c r="C62" s="244"/>
      <c r="D62" s="244"/>
      <c r="E62" s="244"/>
      <c r="F62" s="245"/>
      <c r="G62" s="172"/>
    </row>
    <row r="64" spans="1:17">
      <c r="C64" s="423" t="str">
        <f>B58</f>
        <v>ENG. EN ORGANITZACIÓ INDUSTRIAL</v>
      </c>
      <c r="D64" s="423"/>
      <c r="E64" s="423"/>
      <c r="F64" s="423" t="str">
        <f>B59</f>
        <v>ENG. EN AUT. I ELECTRÒNICA INDUSTRIAL</v>
      </c>
      <c r="G64" s="423"/>
      <c r="H64" s="423"/>
      <c r="I64" s="423" t="str">
        <f>B60</f>
        <v>ENG. INDUSTRIAL</v>
      </c>
      <c r="J64" s="423"/>
      <c r="K64" s="423"/>
    </row>
    <row r="65" spans="2:11">
      <c r="C65" s="215">
        <v>2008</v>
      </c>
      <c r="D65" s="215">
        <v>2011</v>
      </c>
      <c r="E65" s="215">
        <v>2014</v>
      </c>
      <c r="F65" s="215">
        <v>2008</v>
      </c>
      <c r="G65" s="215">
        <v>2011</v>
      </c>
      <c r="H65" s="215">
        <v>2014</v>
      </c>
      <c r="I65" s="215">
        <v>2008</v>
      </c>
      <c r="J65" s="215">
        <v>2011</v>
      </c>
      <c r="K65" s="215">
        <v>2014</v>
      </c>
    </row>
    <row r="66" spans="2:11">
      <c r="B66" s="215" t="s">
        <v>398</v>
      </c>
      <c r="C66" s="212">
        <f>C58</f>
        <v>0.92592592592592593</v>
      </c>
      <c r="D66" s="212">
        <f>D58</f>
        <v>0.92452830188679247</v>
      </c>
      <c r="E66" s="212">
        <f>E58</f>
        <v>0.92452830188679247</v>
      </c>
      <c r="F66" s="212">
        <f>C59</f>
        <v>0.84615384615384615</v>
      </c>
      <c r="G66" s="212">
        <f>D59</f>
        <v>0.9</v>
      </c>
      <c r="H66" s="212">
        <f>E59</f>
        <v>0.6</v>
      </c>
      <c r="I66" s="212">
        <f>C60</f>
        <v>0.74</v>
      </c>
      <c r="J66" s="212">
        <f>D60</f>
        <v>0.74468085106382975</v>
      </c>
      <c r="K66" s="212">
        <f>E60</f>
        <v>0.74468085106382975</v>
      </c>
    </row>
    <row r="67" spans="2:11">
      <c r="B67" s="215" t="s">
        <v>63</v>
      </c>
      <c r="C67" s="212">
        <f>F58</f>
        <v>0</v>
      </c>
      <c r="D67" s="212">
        <f>G58</f>
        <v>1.8867924528301886E-2</v>
      </c>
      <c r="E67" s="212">
        <f>H58</f>
        <v>1.8867924528301886E-2</v>
      </c>
      <c r="F67" s="212">
        <f>F59</f>
        <v>0</v>
      </c>
      <c r="G67" s="212">
        <f>G59</f>
        <v>0</v>
      </c>
      <c r="H67" s="212">
        <f>H59</f>
        <v>0.1</v>
      </c>
      <c r="I67" s="212">
        <f>F60</f>
        <v>0.12</v>
      </c>
      <c r="J67" s="212">
        <f>G60</f>
        <v>0.10638297872340426</v>
      </c>
      <c r="K67" s="212">
        <f>H60</f>
        <v>0.10638297872340426</v>
      </c>
    </row>
    <row r="68" spans="2:11">
      <c r="B68" s="215" t="s">
        <v>399</v>
      </c>
      <c r="C68" s="212">
        <f>I58</f>
        <v>7.407407407407407E-2</v>
      </c>
      <c r="D68" s="212">
        <f>J58</f>
        <v>3.7735849056603772E-2</v>
      </c>
      <c r="E68" s="212">
        <f>K58</f>
        <v>3.7735849056603772E-2</v>
      </c>
      <c r="F68" s="212">
        <f>I59</f>
        <v>0.15384615384615385</v>
      </c>
      <c r="G68" s="212">
        <f>J59</f>
        <v>0.1</v>
      </c>
      <c r="H68" s="212">
        <f>K59</f>
        <v>0.3</v>
      </c>
      <c r="I68" s="212">
        <f>I60</f>
        <v>0.14000000000000001</v>
      </c>
      <c r="J68" s="212">
        <f>J60</f>
        <v>0.1276595744680851</v>
      </c>
      <c r="K68" s="212">
        <f>K60</f>
        <v>0.1276595744680851</v>
      </c>
    </row>
    <row r="69" spans="2:11">
      <c r="B69" s="221" t="s">
        <v>400</v>
      </c>
      <c r="C69" s="212">
        <f>L58</f>
        <v>0</v>
      </c>
      <c r="D69" s="212">
        <f>M58</f>
        <v>0</v>
      </c>
      <c r="E69" s="212">
        <f>N58</f>
        <v>0</v>
      </c>
      <c r="F69" s="212">
        <f>L59</f>
        <v>0</v>
      </c>
      <c r="G69" s="212">
        <f>M59</f>
        <v>0</v>
      </c>
      <c r="H69" s="212">
        <f>N59</f>
        <v>0</v>
      </c>
      <c r="I69" s="212">
        <f>L60</f>
        <v>0</v>
      </c>
      <c r="J69" s="212">
        <f>M60</f>
        <v>2.1276595744680851E-2</v>
      </c>
      <c r="K69" s="212">
        <f>N60</f>
        <v>2.1276595744680851E-2</v>
      </c>
    </row>
    <row r="70" spans="2:11">
      <c r="B70" s="222" t="s">
        <v>402</v>
      </c>
      <c r="C70" s="223">
        <f>O58</f>
        <v>0</v>
      </c>
      <c r="D70" s="223">
        <f>P58</f>
        <v>1.8867924528301886E-2</v>
      </c>
      <c r="E70" s="212">
        <f>Q58</f>
        <v>1.8867924528301886E-2</v>
      </c>
      <c r="F70" s="212">
        <f>O59</f>
        <v>0</v>
      </c>
      <c r="G70" s="212">
        <f>P59</f>
        <v>0</v>
      </c>
      <c r="H70" s="212">
        <f>Q59</f>
        <v>0</v>
      </c>
      <c r="I70" s="212">
        <f>O60</f>
        <v>0</v>
      </c>
      <c r="J70" s="212">
        <f>P60</f>
        <v>0</v>
      </c>
      <c r="K70" s="212">
        <f>Q60</f>
        <v>0</v>
      </c>
    </row>
    <row r="73" spans="2:11" ht="15.75">
      <c r="B73" s="203" t="s">
        <v>85</v>
      </c>
      <c r="E73" s="204" t="s">
        <v>378</v>
      </c>
    </row>
    <row r="74" spans="2:11">
      <c r="B74" s="224" t="s">
        <v>373</v>
      </c>
    </row>
    <row r="77" spans="2:11">
      <c r="B77" s="220"/>
      <c r="C77" s="420" t="s">
        <v>423</v>
      </c>
      <c r="D77" s="421"/>
      <c r="E77" s="422"/>
      <c r="F77" s="420" t="s">
        <v>424</v>
      </c>
      <c r="G77" s="421"/>
      <c r="H77" s="422"/>
      <c r="I77" s="420" t="s">
        <v>425</v>
      </c>
      <c r="J77" s="421"/>
      <c r="K77" s="422"/>
    </row>
    <row r="78" spans="2:11">
      <c r="B78" s="220"/>
      <c r="C78" s="215">
        <v>2008</v>
      </c>
      <c r="D78" s="215">
        <v>2011</v>
      </c>
      <c r="E78" s="215">
        <v>2014</v>
      </c>
      <c r="F78" s="215">
        <v>2008</v>
      </c>
      <c r="G78" s="215">
        <v>2011</v>
      </c>
      <c r="H78" s="215">
        <v>2014</v>
      </c>
      <c r="I78" s="215">
        <v>2008</v>
      </c>
      <c r="J78" s="215">
        <v>2011</v>
      </c>
      <c r="K78" s="215">
        <v>2014</v>
      </c>
    </row>
    <row r="79" spans="2:11">
      <c r="B79" s="215" t="s">
        <v>403</v>
      </c>
      <c r="C79" s="225">
        <v>0</v>
      </c>
      <c r="D79" s="212">
        <v>1.8867924528301886E-2</v>
      </c>
      <c r="E79" s="246">
        <v>1.8867924528301886E-2</v>
      </c>
      <c r="F79" s="225">
        <v>0</v>
      </c>
      <c r="G79" s="212">
        <v>0</v>
      </c>
      <c r="H79" s="246">
        <v>0</v>
      </c>
      <c r="I79" s="225">
        <v>0</v>
      </c>
      <c r="J79" s="212">
        <v>4.2553191489361701E-2</v>
      </c>
      <c r="K79" s="246">
        <v>4.2553191489361701E-2</v>
      </c>
    </row>
    <row r="80" spans="2:11" ht="25.5">
      <c r="B80" s="215" t="s">
        <v>404</v>
      </c>
      <c r="C80" s="212">
        <v>0</v>
      </c>
      <c r="D80" s="212">
        <v>0</v>
      </c>
      <c r="E80" s="242">
        <v>4.5454545454545456E-2</v>
      </c>
      <c r="F80" s="223">
        <v>0</v>
      </c>
      <c r="G80" s="212">
        <v>0.05</v>
      </c>
      <c r="H80" s="242">
        <v>0.1</v>
      </c>
      <c r="I80" s="223">
        <v>0</v>
      </c>
      <c r="J80" s="212">
        <v>0</v>
      </c>
      <c r="K80" s="242">
        <v>8.3333333333333343E-2</v>
      </c>
    </row>
    <row r="81" spans="2:11" ht="25.5">
      <c r="B81" s="215" t="s">
        <v>405</v>
      </c>
      <c r="C81" s="212">
        <v>0</v>
      </c>
      <c r="D81" s="212">
        <v>0</v>
      </c>
      <c r="E81" s="242">
        <v>0</v>
      </c>
      <c r="F81" s="223">
        <v>0</v>
      </c>
      <c r="G81" s="212">
        <v>0</v>
      </c>
      <c r="H81" s="242">
        <v>0</v>
      </c>
      <c r="I81" s="223">
        <v>0</v>
      </c>
      <c r="J81" s="212">
        <v>4.2553191489361701E-2</v>
      </c>
      <c r="K81" s="242">
        <v>6.25E-2</v>
      </c>
    </row>
    <row r="82" spans="2:11" ht="25.5">
      <c r="B82" s="215" t="s">
        <v>406</v>
      </c>
      <c r="C82" s="212">
        <v>0</v>
      </c>
      <c r="D82" s="212">
        <v>0</v>
      </c>
      <c r="E82" s="242">
        <v>2.2727272727272728E-2</v>
      </c>
      <c r="F82" s="223">
        <v>0</v>
      </c>
      <c r="G82" s="212">
        <v>0</v>
      </c>
      <c r="H82" s="242">
        <v>0</v>
      </c>
      <c r="I82" s="223">
        <v>0</v>
      </c>
      <c r="J82" s="212">
        <v>0</v>
      </c>
      <c r="K82" s="242">
        <v>2.0833333333333336E-2</v>
      </c>
    </row>
    <row r="83" spans="2:11" ht="25.5">
      <c r="B83" s="215" t="s">
        <v>407</v>
      </c>
      <c r="C83" s="212">
        <v>0</v>
      </c>
      <c r="D83" s="212">
        <v>3.7735849056603772E-2</v>
      </c>
      <c r="E83" s="242">
        <v>2.2727272727272728E-2</v>
      </c>
      <c r="F83" s="223">
        <v>0</v>
      </c>
      <c r="G83" s="212">
        <v>0</v>
      </c>
      <c r="H83" s="242">
        <v>0</v>
      </c>
      <c r="I83" s="223">
        <v>2.0833333333333332E-2</v>
      </c>
      <c r="J83" s="212">
        <v>0</v>
      </c>
      <c r="K83" s="242">
        <v>4.1666666666666671E-2</v>
      </c>
    </row>
    <row r="84" spans="2:11" ht="25.5">
      <c r="B84" s="215" t="s">
        <v>408</v>
      </c>
      <c r="C84" s="212">
        <v>0</v>
      </c>
      <c r="D84" s="212">
        <v>3.7735849056603772E-2</v>
      </c>
      <c r="E84" s="242">
        <v>0.13636363636363635</v>
      </c>
      <c r="F84" s="223">
        <v>7.6923076923076927E-2</v>
      </c>
      <c r="G84" s="212">
        <v>0.2</v>
      </c>
      <c r="H84" s="242">
        <v>0.3</v>
      </c>
      <c r="I84" s="223">
        <v>0.14583333333333334</v>
      </c>
      <c r="J84" s="212">
        <v>4.2553191489361701E-2</v>
      </c>
      <c r="K84" s="242">
        <v>0.125</v>
      </c>
    </row>
    <row r="85" spans="2:11" ht="25.5">
      <c r="B85" s="215" t="s">
        <v>409</v>
      </c>
      <c r="C85" s="212">
        <v>0.29629629629629628</v>
      </c>
      <c r="D85" s="212">
        <v>0.15094339622641509</v>
      </c>
      <c r="E85" s="242">
        <v>0.18181818181818182</v>
      </c>
      <c r="F85" s="223">
        <v>0.46153846153846156</v>
      </c>
      <c r="G85" s="212">
        <v>0.4</v>
      </c>
      <c r="H85" s="242">
        <v>0.4</v>
      </c>
      <c r="I85" s="223">
        <v>0.33333333333333331</v>
      </c>
      <c r="J85" s="212">
        <v>0.42553191489361702</v>
      </c>
      <c r="K85" s="242">
        <v>0.29166666666666669</v>
      </c>
    </row>
    <row r="86" spans="2:11" ht="25.5">
      <c r="B86" s="215" t="s">
        <v>410</v>
      </c>
      <c r="C86" s="212">
        <v>0.37037037037037035</v>
      </c>
      <c r="D86" s="212">
        <v>0.39622641509433965</v>
      </c>
      <c r="E86" s="242">
        <v>0.25</v>
      </c>
      <c r="F86" s="223">
        <v>0.23076923076923078</v>
      </c>
      <c r="G86" s="212">
        <v>0.25</v>
      </c>
      <c r="H86" s="242">
        <v>0</v>
      </c>
      <c r="I86" s="223">
        <v>0.375</v>
      </c>
      <c r="J86" s="212">
        <v>0.31914893617021278</v>
      </c>
      <c r="K86" s="242">
        <v>0.25</v>
      </c>
    </row>
    <row r="87" spans="2:11" ht="25.5">
      <c r="B87" s="215" t="s">
        <v>411</v>
      </c>
      <c r="C87" s="212">
        <v>0.33333333333333331</v>
      </c>
      <c r="D87" s="212">
        <v>0.35849056603773582</v>
      </c>
      <c r="E87" s="243">
        <v>0.34090909090909094</v>
      </c>
      <c r="F87" s="223">
        <v>0.23076923076923078</v>
      </c>
      <c r="G87" s="212">
        <v>0.1</v>
      </c>
      <c r="H87" s="243">
        <v>0.2</v>
      </c>
      <c r="I87" s="223">
        <v>0.125</v>
      </c>
      <c r="J87" s="212">
        <v>0.1276595744680851</v>
      </c>
      <c r="K87" s="243">
        <v>0.125</v>
      </c>
    </row>
    <row r="92" spans="2:11" ht="15.75">
      <c r="B92" s="203" t="s">
        <v>274</v>
      </c>
    </row>
    <row r="93" spans="2:11" ht="15.75" customHeight="1"/>
    <row r="96" spans="2:11">
      <c r="C96" s="226" t="s">
        <v>423</v>
      </c>
      <c r="D96" s="226"/>
      <c r="E96" s="226"/>
      <c r="F96" s="227" t="s">
        <v>424</v>
      </c>
      <c r="G96" s="228"/>
      <c r="H96" s="229"/>
      <c r="I96" s="227" t="s">
        <v>425</v>
      </c>
      <c r="J96" s="228"/>
      <c r="K96" s="229"/>
    </row>
    <row r="97" spans="2:11">
      <c r="C97" s="215">
        <v>2008</v>
      </c>
      <c r="D97" s="230">
        <v>2011</v>
      </c>
      <c r="E97" s="230">
        <v>2014</v>
      </c>
      <c r="F97" s="215">
        <v>2008</v>
      </c>
      <c r="G97" s="230">
        <v>2011</v>
      </c>
      <c r="H97" s="230">
        <v>2014</v>
      </c>
      <c r="I97" s="215">
        <v>2008</v>
      </c>
      <c r="J97" s="230">
        <v>2011</v>
      </c>
      <c r="K97" s="230">
        <v>2014</v>
      </c>
    </row>
    <row r="98" spans="2:11">
      <c r="B98" s="227" t="s">
        <v>412</v>
      </c>
      <c r="C98" s="231">
        <v>5.5</v>
      </c>
      <c r="D98" s="231">
        <v>5.5510204081632644</v>
      </c>
      <c r="E98" s="20">
        <v>5.4222222222222207</v>
      </c>
      <c r="F98" s="231">
        <v>6</v>
      </c>
      <c r="G98" s="231">
        <v>5.6315789473684204</v>
      </c>
      <c r="H98" s="20">
        <v>5.7777777777777777</v>
      </c>
      <c r="I98" s="231">
        <v>5.6808510638297873</v>
      </c>
      <c r="J98" s="231">
        <v>5.3000000000000007</v>
      </c>
      <c r="K98" s="20">
        <v>5.3555555555555552</v>
      </c>
    </row>
    <row r="99" spans="2:11">
      <c r="B99" s="227" t="s">
        <v>413</v>
      </c>
      <c r="C99" s="231">
        <v>4.9615384615384617</v>
      </c>
      <c r="D99" s="231">
        <v>5.1836734693877551</v>
      </c>
      <c r="E99" s="20">
        <v>4.9555555555555557</v>
      </c>
      <c r="F99" s="231">
        <v>5</v>
      </c>
      <c r="G99" s="231">
        <v>4.3684210526315788</v>
      </c>
      <c r="H99" s="20">
        <v>4.5555555555555554</v>
      </c>
      <c r="I99" s="231">
        <v>5.1914893617021276</v>
      </c>
      <c r="J99" s="231">
        <v>4.4999999999999982</v>
      </c>
      <c r="K99" s="20">
        <v>4.5777777777777784</v>
      </c>
    </row>
    <row r="100" spans="2:11">
      <c r="B100" s="227" t="s">
        <v>414</v>
      </c>
      <c r="C100" s="231">
        <v>5.0384615384615383</v>
      </c>
      <c r="D100" s="231">
        <v>5.040816326530611</v>
      </c>
      <c r="E100" s="20">
        <v>4.2888888888888896</v>
      </c>
      <c r="F100" s="231">
        <v>5.166666666666667</v>
      </c>
      <c r="G100" s="231">
        <v>4</v>
      </c>
      <c r="H100" s="20">
        <v>4.333333333333333</v>
      </c>
      <c r="I100" s="231">
        <v>4.8297872340425529</v>
      </c>
      <c r="J100" s="231">
        <v>4.7250000000000014</v>
      </c>
      <c r="K100" s="20">
        <v>4.666666666666667</v>
      </c>
    </row>
    <row r="101" spans="2:11">
      <c r="B101" s="227" t="s">
        <v>415</v>
      </c>
      <c r="C101" s="231">
        <v>4.8461538461538458</v>
      </c>
      <c r="D101" s="231">
        <v>4.8367346938775526</v>
      </c>
      <c r="E101" s="20">
        <v>4.5555555555555545</v>
      </c>
      <c r="F101" s="231">
        <v>4.666666666666667</v>
      </c>
      <c r="G101" s="231">
        <v>4.3684210526315788</v>
      </c>
      <c r="H101" s="20">
        <v>5.666666666666667</v>
      </c>
      <c r="I101" s="231">
        <v>4.5106382978723403</v>
      </c>
      <c r="J101" s="231">
        <v>4.6500000000000021</v>
      </c>
      <c r="K101" s="20">
        <v>4.62222222222222</v>
      </c>
    </row>
    <row r="102" spans="2:11">
      <c r="B102" s="227" t="s">
        <v>416</v>
      </c>
      <c r="C102" s="231">
        <v>5.3461538461538458</v>
      </c>
      <c r="D102" s="231">
        <v>5.4081632653061229</v>
      </c>
      <c r="E102" s="20">
        <v>5.2826086956521721</v>
      </c>
      <c r="F102" s="231">
        <v>5.666666666666667</v>
      </c>
      <c r="G102" s="231">
        <v>5.3157894736842115</v>
      </c>
      <c r="H102" s="20">
        <v>5.666666666666667</v>
      </c>
      <c r="I102" s="231">
        <v>5.4893617021276597</v>
      </c>
      <c r="J102" s="231">
        <v>5.1463414634146334</v>
      </c>
      <c r="K102" s="20">
        <v>5.3260869565217384</v>
      </c>
    </row>
    <row r="106" spans="2:11" ht="15.75">
      <c r="B106" s="203" t="s">
        <v>183</v>
      </c>
    </row>
    <row r="107" spans="2:11" ht="15.75">
      <c r="B107" s="203"/>
    </row>
    <row r="108" spans="2:11">
      <c r="B108" s="232"/>
      <c r="C108" s="417">
        <v>2008</v>
      </c>
      <c r="D108" s="418"/>
      <c r="E108" s="419"/>
      <c r="F108" s="417">
        <v>2011</v>
      </c>
      <c r="G108" s="418"/>
      <c r="H108" s="419"/>
      <c r="I108" s="417">
        <v>2014</v>
      </c>
      <c r="J108" s="418"/>
      <c r="K108"/>
    </row>
    <row r="109" spans="2:11">
      <c r="B109" s="233"/>
      <c r="C109" s="227" t="s">
        <v>423</v>
      </c>
      <c r="D109" s="227" t="s">
        <v>424</v>
      </c>
      <c r="E109" s="227" t="s">
        <v>425</v>
      </c>
      <c r="F109" s="227" t="s">
        <v>423</v>
      </c>
      <c r="G109" s="227" t="s">
        <v>424</v>
      </c>
      <c r="H109" s="227" t="s">
        <v>425</v>
      </c>
      <c r="I109" s="227" t="s">
        <v>423</v>
      </c>
      <c r="J109" s="227" t="s">
        <v>425</v>
      </c>
    </row>
    <row r="110" spans="2:11" ht="25.5">
      <c r="B110" s="234" t="s">
        <v>417</v>
      </c>
      <c r="C110" s="212">
        <v>0</v>
      </c>
      <c r="D110" s="212">
        <v>0</v>
      </c>
      <c r="E110" s="212">
        <v>1</v>
      </c>
      <c r="F110" s="212">
        <v>1</v>
      </c>
      <c r="G110" s="212">
        <v>1</v>
      </c>
      <c r="H110" s="212">
        <v>1</v>
      </c>
      <c r="I110" s="10">
        <v>0.66666666666666674</v>
      </c>
      <c r="J110" s="212">
        <v>1</v>
      </c>
    </row>
    <row r="111" spans="2:11" ht="25.5">
      <c r="B111" s="234" t="s">
        <v>418</v>
      </c>
      <c r="C111" s="212">
        <v>0</v>
      </c>
      <c r="D111" s="212">
        <v>0</v>
      </c>
      <c r="E111" s="212">
        <v>0</v>
      </c>
      <c r="F111" s="212">
        <v>0</v>
      </c>
      <c r="G111" s="212">
        <v>0</v>
      </c>
      <c r="H111" s="212">
        <v>0</v>
      </c>
      <c r="I111" s="10">
        <v>0</v>
      </c>
      <c r="J111" s="212">
        <v>0</v>
      </c>
    </row>
    <row r="112" spans="2:11" ht="25.5">
      <c r="B112" s="234" t="s">
        <v>419</v>
      </c>
      <c r="C112" s="212">
        <v>0</v>
      </c>
      <c r="D112" s="212">
        <v>0</v>
      </c>
      <c r="E112" s="212">
        <v>0</v>
      </c>
      <c r="F112" s="212">
        <v>0</v>
      </c>
      <c r="G112" s="212">
        <v>0</v>
      </c>
      <c r="H112" s="212">
        <v>0</v>
      </c>
      <c r="I112" s="10">
        <v>0.33333333333333337</v>
      </c>
      <c r="J112" s="212">
        <v>0</v>
      </c>
    </row>
    <row r="113" spans="2:11" ht="25.5">
      <c r="B113" s="235" t="s">
        <v>420</v>
      </c>
      <c r="C113" s="212">
        <v>1</v>
      </c>
      <c r="D113" s="212">
        <v>0</v>
      </c>
      <c r="E113" s="212">
        <v>0</v>
      </c>
      <c r="F113" s="212">
        <v>0</v>
      </c>
      <c r="G113" s="212">
        <v>0</v>
      </c>
      <c r="H113" s="212">
        <v>0</v>
      </c>
      <c r="I113" s="247">
        <v>0</v>
      </c>
      <c r="J113" s="212">
        <v>0</v>
      </c>
    </row>
    <row r="115" spans="2:11" ht="15.75">
      <c r="B115" s="203"/>
    </row>
    <row r="118" spans="2:11" ht="15.75">
      <c r="B118" s="203" t="s">
        <v>229</v>
      </c>
    </row>
    <row r="121" spans="2:11">
      <c r="B121" s="236"/>
      <c r="C121" s="424" t="s">
        <v>421</v>
      </c>
      <c r="D121" s="425"/>
      <c r="E121" s="425"/>
      <c r="F121" s="425"/>
      <c r="G121" s="425"/>
      <c r="H121" s="425"/>
      <c r="I121" s="425"/>
      <c r="J121" s="425"/>
      <c r="K121" s="425"/>
    </row>
    <row r="122" spans="2:11">
      <c r="B122" s="237"/>
      <c r="C122" s="426" t="s">
        <v>422</v>
      </c>
      <c r="D122" s="427"/>
      <c r="E122" s="427"/>
      <c r="F122" s="427"/>
      <c r="G122" s="427"/>
      <c r="H122" s="427"/>
      <c r="I122" s="427"/>
      <c r="J122" s="427"/>
      <c r="K122" s="427"/>
    </row>
    <row r="123" spans="2:11">
      <c r="B123" s="237"/>
      <c r="C123" s="417">
        <v>2008</v>
      </c>
      <c r="D123" s="418"/>
      <c r="E123" s="419"/>
      <c r="F123" s="413">
        <v>2011</v>
      </c>
      <c r="G123" s="413"/>
      <c r="H123" s="413"/>
      <c r="I123" s="413">
        <v>2014</v>
      </c>
      <c r="J123" s="413"/>
      <c r="K123" s="413"/>
    </row>
    <row r="124" spans="2:11" ht="25.5">
      <c r="B124" s="238"/>
      <c r="C124" s="215" t="s">
        <v>324</v>
      </c>
      <c r="D124" s="215" t="s">
        <v>325</v>
      </c>
      <c r="E124" s="215" t="s">
        <v>233</v>
      </c>
      <c r="F124" s="215" t="s">
        <v>324</v>
      </c>
      <c r="G124" s="215" t="s">
        <v>325</v>
      </c>
      <c r="H124" s="215" t="s">
        <v>233</v>
      </c>
      <c r="I124" s="215" t="s">
        <v>324</v>
      </c>
      <c r="J124" s="215" t="s">
        <v>325</v>
      </c>
      <c r="K124" s="215" t="s">
        <v>233</v>
      </c>
    </row>
    <row r="125" spans="2:11">
      <c r="B125" s="239" t="s">
        <v>423</v>
      </c>
      <c r="C125" s="212">
        <v>0.14814814814814814</v>
      </c>
      <c r="D125" s="212">
        <v>0.14814814814814814</v>
      </c>
      <c r="E125" s="212">
        <v>0.14814814814814814</v>
      </c>
      <c r="F125" s="212">
        <v>7.5471698113207544E-2</v>
      </c>
      <c r="G125" s="212">
        <v>0.16981132075471697</v>
      </c>
      <c r="H125" s="212">
        <v>1.8867924528301886E-2</v>
      </c>
      <c r="I125" s="212">
        <v>0.16300000000000001</v>
      </c>
      <c r="J125" s="212">
        <v>0.224</v>
      </c>
      <c r="K125" s="212">
        <v>0</v>
      </c>
    </row>
    <row r="126" spans="2:11">
      <c r="B126" s="239" t="s">
        <v>424</v>
      </c>
      <c r="C126" s="212">
        <v>7.6923076923076927E-2</v>
      </c>
      <c r="D126" s="212">
        <v>7.6923076923076927E-2</v>
      </c>
      <c r="E126" s="212">
        <v>7.6923076923076927E-2</v>
      </c>
      <c r="F126" s="212">
        <v>0.1</v>
      </c>
      <c r="G126" s="212">
        <v>0.2</v>
      </c>
      <c r="H126" s="212">
        <v>0.15</v>
      </c>
      <c r="I126" s="212">
        <v>0.1</v>
      </c>
      <c r="J126" s="212">
        <v>0</v>
      </c>
      <c r="K126" s="212">
        <v>0</v>
      </c>
    </row>
    <row r="127" spans="2:11" ht="15" customHeight="1">
      <c r="B127" s="239" t="s">
        <v>425</v>
      </c>
      <c r="C127" s="212">
        <v>0.16</v>
      </c>
      <c r="D127" s="212">
        <v>0.16</v>
      </c>
      <c r="E127" s="212">
        <v>0.16</v>
      </c>
      <c r="F127" s="212">
        <v>0.1702127659574468</v>
      </c>
      <c r="G127" s="212">
        <v>0.10638297872340426</v>
      </c>
      <c r="H127" s="212">
        <v>0.14893617021276595</v>
      </c>
      <c r="I127" s="212">
        <v>0.23499999999999999</v>
      </c>
      <c r="J127" s="212">
        <v>0.216</v>
      </c>
      <c r="K127" s="212">
        <v>0.19600000000000001</v>
      </c>
    </row>
  </sheetData>
  <mergeCells count="42">
    <mergeCell ref="C121:K121"/>
    <mergeCell ref="C122:K122"/>
    <mergeCell ref="C123:E123"/>
    <mergeCell ref="F123:H123"/>
    <mergeCell ref="I123:K123"/>
    <mergeCell ref="L56:N56"/>
    <mergeCell ref="O56:Q56"/>
    <mergeCell ref="C108:E108"/>
    <mergeCell ref="F108:H108"/>
    <mergeCell ref="I108:J108"/>
    <mergeCell ref="C77:E77"/>
    <mergeCell ref="F77:H77"/>
    <mergeCell ref="I77:K77"/>
    <mergeCell ref="C64:E64"/>
    <mergeCell ref="F64:H64"/>
    <mergeCell ref="I64:K64"/>
    <mergeCell ref="C56:E56"/>
    <mergeCell ref="F56:H56"/>
    <mergeCell ref="I56:K56"/>
    <mergeCell ref="I46:O46"/>
    <mergeCell ref="B47:B48"/>
    <mergeCell ref="C47:D47"/>
    <mergeCell ref="E47:F47"/>
    <mergeCell ref="G47:H47"/>
    <mergeCell ref="I47:I48"/>
    <mergeCell ref="J47:K47"/>
    <mergeCell ref="L47:M47"/>
    <mergeCell ref="N47:O47"/>
    <mergeCell ref="B46:H46"/>
    <mergeCell ref="B40:H40"/>
    <mergeCell ref="B41:B42"/>
    <mergeCell ref="C41:D41"/>
    <mergeCell ref="E41:F41"/>
    <mergeCell ref="G41:H41"/>
    <mergeCell ref="B1:N1"/>
    <mergeCell ref="C15:E15"/>
    <mergeCell ref="F15:H15"/>
    <mergeCell ref="I15:K15"/>
    <mergeCell ref="B27:B28"/>
    <mergeCell ref="C27:E27"/>
    <mergeCell ref="F27:H27"/>
    <mergeCell ref="I27:K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</vt:i4>
      </vt:variant>
    </vt:vector>
  </HeadingPairs>
  <TitlesOfParts>
    <vt:vector size="8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Resum!Àrea_d'impressió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2015-08-25T11:54:23Z</dcterms:modified>
</cp:coreProperties>
</file>